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D:\Archivos\En trabajo\2022\00 Estadística SUSESO 2022\202201\"/>
    </mc:Choice>
  </mc:AlternateContent>
  <bookViews>
    <workbookView xWindow="-120" yWindow="-120" windowWidth="20610" windowHeight="7740" tabRatio="921" firstSheet="1" activeTab="1"/>
  </bookViews>
  <sheets>
    <sheet name="CODIGOS" sheetId="94" state="hidden" r:id="rId1"/>
    <sheet name="ANEXO N° 1" sheetId="91" r:id="rId2"/>
    <sheet name="Cuadro 1" sheetId="72" r:id="rId3"/>
    <sheet name="Cuadro 2" sheetId="38" r:id="rId4"/>
    <sheet name="Cuadro 2-A" sheetId="76" r:id="rId5"/>
    <sheet name="Cuadro 2-B" sheetId="77" r:id="rId6"/>
    <sheet name="Cuadro 3" sheetId="37" r:id="rId7"/>
    <sheet name="Cuadro 4" sheetId="25" r:id="rId8"/>
    <sheet name="Cuadro 5" sheetId="39" r:id="rId9"/>
    <sheet name="Cuadro 6" sheetId="40" r:id="rId10"/>
    <sheet name="Cuadro 7" sheetId="41" r:id="rId11"/>
    <sheet name="Cuadro 7-A" sheetId="42" r:id="rId12"/>
    <sheet name="Cuadro 7-B" sheetId="43" r:id="rId13"/>
    <sheet name="Cuadro 8" sheetId="26" r:id="rId14"/>
    <sheet name="Cuadro 8-A" sheetId="31" r:id="rId15"/>
    <sheet name="Cuadro 8-B" sheetId="30" r:id="rId16"/>
    <sheet name="Cuadro 8-C" sheetId="96" r:id="rId17"/>
    <sheet name="Cuadro 9" sheetId="89" r:id="rId18"/>
    <sheet name="Cuadro 9-A" sheetId="88" r:id="rId19"/>
    <sheet name="Cuadro 10" sheetId="79" r:id="rId20"/>
    <sheet name="Cuadro 10-A" sheetId="84" r:id="rId21"/>
    <sheet name="Cuadros 11 y 12" sheetId="27" r:id="rId22"/>
    <sheet name="Cuadro 13" sheetId="28" r:id="rId23"/>
    <sheet name="Cuadro 14" sheetId="48" r:id="rId24"/>
    <sheet name="Cuadro 15" sheetId="15" r:id="rId25"/>
    <sheet name="Cuadros 15-A y 15-B" sheetId="87" r:id="rId26"/>
    <sheet name="Cuadro 15-C" sheetId="75" r:id="rId27"/>
    <sheet name="Cuadro 16" sheetId="16" r:id="rId28"/>
    <sheet name="Cuadro 17" sheetId="59" r:id="rId29"/>
    <sheet name="Cuadro 18" sheetId="17" r:id="rId30"/>
    <sheet name="Cuadro 18-A" sheetId="82" r:id="rId31"/>
    <sheet name="Cuadro 19" sheetId="60" r:id="rId32"/>
    <sheet name="Cuadro 20" sheetId="34" r:id="rId33"/>
    <sheet name="Cuadro 21" sheetId="61" r:id="rId34"/>
    <sheet name="Cuadro 22" sheetId="74" r:id="rId35"/>
    <sheet name="Cuadro 23" sheetId="62" r:id="rId36"/>
    <sheet name="Cuadro 24" sheetId="64" r:id="rId37"/>
    <sheet name="Cuadro 24-A" sheetId="83" r:id="rId38"/>
    <sheet name="Cuadro 25" sheetId="66" r:id="rId39"/>
    <sheet name="Cuadro 26" sheetId="63" r:id="rId40"/>
    <sheet name="Cuadro 27" sheetId="65" r:id="rId41"/>
    <sheet name="Cuadro 28" sheetId="67" r:id="rId42"/>
    <sheet name="Cuadro 29" sheetId="55" r:id="rId43"/>
    <sheet name="Hoja1" sheetId="95" r:id="rId44"/>
  </sheets>
  <definedNames>
    <definedName name="_xlnm.Print_Area" localSheetId="1">'ANEXO N° 1'!$A$1:$A$5</definedName>
    <definedName name="_xlnm.Print_Area" localSheetId="2">'Cuadro 1'!$A$1:$H$18</definedName>
    <definedName name="_xlnm.Print_Area" localSheetId="19">'Cuadro 10'!$A$1:$C$32</definedName>
    <definedName name="_xlnm.Print_Area" localSheetId="20">'Cuadro 10-A'!$A$1:$C$32</definedName>
    <definedName name="_xlnm.Print_Area" localSheetId="22">'Cuadro 13'!$A$1:$I$26</definedName>
    <definedName name="_xlnm.Print_Area" localSheetId="23">'Cuadro 14'!$A$1:$I$27</definedName>
    <definedName name="_xlnm.Print_Area" localSheetId="24">'Cuadro 15'!$A$1:$F$32</definedName>
    <definedName name="_xlnm.Print_Area" localSheetId="26">'Cuadro 15-C'!$A$1:$X$16</definedName>
    <definedName name="_xlnm.Print_Area" localSheetId="27">'Cuadro 16'!$A$1:$W$27</definedName>
    <definedName name="_xlnm.Print_Area" localSheetId="28">'Cuadro 17'!$A$1:$W$28</definedName>
    <definedName name="_xlnm.Print_Area" localSheetId="29">'Cuadro 18'!$A$1:$P$27</definedName>
    <definedName name="_xlnm.Print_Area" localSheetId="30">'Cuadro 18-A'!$A$1:$P$28</definedName>
    <definedName name="_xlnm.Print_Area" localSheetId="31">'Cuadro 19'!$A$1:$P$28</definedName>
    <definedName name="_xlnm.Print_Area" localSheetId="3">'Cuadro 2'!$A$1:$J$38</definedName>
    <definedName name="_xlnm.Print_Area" localSheetId="32">'Cuadro 20'!$A$1:$Q$34</definedName>
    <definedName name="_xlnm.Print_Area" localSheetId="33">'Cuadro 21'!$A$1:$Q$33</definedName>
    <definedName name="_xlnm.Print_Area" localSheetId="34">'Cuadro 22'!$A$1:$H$19</definedName>
    <definedName name="_xlnm.Print_Area" localSheetId="35">'Cuadro 23'!$A$1:$W$28</definedName>
    <definedName name="_xlnm.Print_Area" localSheetId="36">'Cuadro 24'!$A$1:$P$27</definedName>
    <definedName name="_xlnm.Print_Area" localSheetId="37">'Cuadro 24-A'!$A$1:$P$27</definedName>
    <definedName name="_xlnm.Print_Area" localSheetId="38">'Cuadro 25'!$B$1:$R$35</definedName>
    <definedName name="_xlnm.Print_Area" localSheetId="39">'Cuadro 26'!$A$1:$W$28</definedName>
    <definedName name="_xlnm.Print_Area" localSheetId="40">'Cuadro 27'!$A$1:$P$27</definedName>
    <definedName name="_xlnm.Print_Area" localSheetId="41">'Cuadro 28'!$A$1:$Q$34</definedName>
    <definedName name="_xlnm.Print_Area" localSheetId="42">'Cuadro 29'!$A$1:$E$23</definedName>
    <definedName name="_xlnm.Print_Area" localSheetId="4">'Cuadro 2-A'!$A$1:$J$33</definedName>
    <definedName name="_xlnm.Print_Area" localSheetId="5">'Cuadro 2-B'!$A$1:$I$28</definedName>
    <definedName name="_xlnm.Print_Area" localSheetId="6">'Cuadro 3'!$A$1:$J$34</definedName>
    <definedName name="_xlnm.Print_Area" localSheetId="7">'Cuadro 4'!$A$1:$H$32</definedName>
    <definedName name="_xlnm.Print_Area" localSheetId="8">'Cuadro 5'!$A$1:$K$30</definedName>
    <definedName name="_xlnm.Print_Area" localSheetId="9">'Cuadro 6'!$A$1:$W$28</definedName>
    <definedName name="_xlnm.Print_Area" localSheetId="10">'Cuadro 7'!$A$1:$W$27</definedName>
    <definedName name="_xlnm.Print_Area" localSheetId="11">'Cuadro 7-A'!$A$1:$W$28</definedName>
    <definedName name="_xlnm.Print_Area" localSheetId="12">'Cuadro 7-B'!$A$1:$W$29</definedName>
    <definedName name="_xlnm.Print_Area" localSheetId="13">'Cuadro 8'!$A$1:$W$29</definedName>
    <definedName name="_xlnm.Print_Area" localSheetId="14">'Cuadro 8-A'!$A$1:$W$29</definedName>
    <definedName name="_xlnm.Print_Area" localSheetId="15">'Cuadro 8-B'!$A$1:$W$29</definedName>
    <definedName name="_xlnm.Print_Area" localSheetId="17">'Cuadro 9'!$A$1:$J$22</definedName>
    <definedName name="_xlnm.Print_Area" localSheetId="18">'Cuadro 9-A'!$A$1:$W$23</definedName>
    <definedName name="_xlnm.Print_Area" localSheetId="21">'Cuadros 11 y 12'!$A$1:$G$39</definedName>
    <definedName name="_xlnm.Print_Area" localSheetId="25">'Cuadros 15-A y 15-B'!$A$1:$F$46</definedName>
    <definedName name="COD_MES">CODIGOS!$B$2:$B$13</definedName>
    <definedName name="MES">CODIGOS!$C$2:$C$13</definedName>
    <definedName name="N_MES">CODIGOS!$A$2:$A$13</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14" i="75" l="1"/>
  <c r="W13" i="75"/>
  <c r="P14" i="75"/>
  <c r="P13" i="75"/>
  <c r="I14" i="75"/>
  <c r="X14" i="75" s="1"/>
  <c r="I13" i="75"/>
  <c r="F10" i="67"/>
  <c r="J10" i="67"/>
  <c r="K10" i="67"/>
  <c r="L10" i="67"/>
  <c r="T10" i="67" s="1"/>
  <c r="M10" i="67"/>
  <c r="U10" i="67" s="1"/>
  <c r="R10" i="67"/>
  <c r="S10" i="67"/>
  <c r="F11" i="67"/>
  <c r="J11" i="67"/>
  <c r="K11" i="67"/>
  <c r="L11" i="67"/>
  <c r="M11" i="67"/>
  <c r="N11" i="67" s="1"/>
  <c r="R11" i="67"/>
  <c r="S11" i="67"/>
  <c r="T11" i="67"/>
  <c r="F12" i="67"/>
  <c r="J12" i="67"/>
  <c r="K12" i="67"/>
  <c r="S12" i="67" s="1"/>
  <c r="L12" i="67"/>
  <c r="T12" i="67" s="1"/>
  <c r="M12" i="67"/>
  <c r="R12" i="67"/>
  <c r="U12" i="67"/>
  <c r="F13" i="67"/>
  <c r="J13" i="67"/>
  <c r="K13" i="67"/>
  <c r="S13" i="67" s="1"/>
  <c r="L13" i="67"/>
  <c r="T13" i="67" s="1"/>
  <c r="M13" i="67"/>
  <c r="R13" i="67"/>
  <c r="U13" i="67"/>
  <c r="F14" i="67"/>
  <c r="J14" i="67"/>
  <c r="K14" i="67"/>
  <c r="L14" i="67"/>
  <c r="T14" i="67" s="1"/>
  <c r="M14" i="67"/>
  <c r="U14" i="67" s="1"/>
  <c r="R14" i="67"/>
  <c r="S14" i="67"/>
  <c r="F15" i="67"/>
  <c r="J15" i="67"/>
  <c r="K15" i="67"/>
  <c r="S15" i="67" s="1"/>
  <c r="L15" i="67"/>
  <c r="M15" i="67"/>
  <c r="R15" i="67"/>
  <c r="T15" i="67"/>
  <c r="F16" i="67"/>
  <c r="J16" i="67"/>
  <c r="K16" i="67"/>
  <c r="S16" i="67" s="1"/>
  <c r="L16" i="67"/>
  <c r="M16" i="67"/>
  <c r="R16" i="67"/>
  <c r="T16" i="67"/>
  <c r="U16" i="67"/>
  <c r="F17" i="67"/>
  <c r="J17" i="67"/>
  <c r="K17" i="67"/>
  <c r="S17" i="67" s="1"/>
  <c r="L17" i="67"/>
  <c r="T17" i="67" s="1"/>
  <c r="M17" i="67"/>
  <c r="R17" i="67"/>
  <c r="U17" i="67"/>
  <c r="F18" i="67"/>
  <c r="J18" i="67"/>
  <c r="K18" i="67"/>
  <c r="N18" i="67" s="1"/>
  <c r="L18" i="67"/>
  <c r="T18" i="67" s="1"/>
  <c r="M18" i="67"/>
  <c r="U18" i="67" s="1"/>
  <c r="R18" i="67"/>
  <c r="F19" i="67"/>
  <c r="J19" i="67"/>
  <c r="K19" i="67"/>
  <c r="S19" i="67" s="1"/>
  <c r="L19" i="67"/>
  <c r="T19" i="67" s="1"/>
  <c r="M19" i="67"/>
  <c r="R19" i="67"/>
  <c r="F20" i="67"/>
  <c r="J20" i="67"/>
  <c r="K20" i="67"/>
  <c r="S20" i="67" s="1"/>
  <c r="L20" i="67"/>
  <c r="T20" i="67" s="1"/>
  <c r="M20" i="67"/>
  <c r="R20" i="67"/>
  <c r="U20" i="67"/>
  <c r="F21" i="67"/>
  <c r="J21" i="67"/>
  <c r="K21" i="67"/>
  <c r="S21" i="67" s="1"/>
  <c r="L21" i="67"/>
  <c r="T21" i="67" s="1"/>
  <c r="M21" i="67"/>
  <c r="R21" i="67"/>
  <c r="U21" i="67"/>
  <c r="F22" i="67"/>
  <c r="J22" i="67"/>
  <c r="K22" i="67"/>
  <c r="L22" i="67"/>
  <c r="T22" i="67" s="1"/>
  <c r="M22" i="67"/>
  <c r="U22" i="67" s="1"/>
  <c r="R22" i="67"/>
  <c r="S22" i="67"/>
  <c r="F23" i="67"/>
  <c r="J23" i="67"/>
  <c r="K23" i="67"/>
  <c r="L23" i="67"/>
  <c r="M23" i="67"/>
  <c r="R23" i="67"/>
  <c r="S23" i="67"/>
  <c r="T23" i="67"/>
  <c r="F24" i="67"/>
  <c r="J24" i="67"/>
  <c r="K24" i="67"/>
  <c r="S24" i="67" s="1"/>
  <c r="L24" i="67"/>
  <c r="M24" i="67"/>
  <c r="R24" i="67"/>
  <c r="U24" i="67"/>
  <c r="F25" i="67"/>
  <c r="J25" i="67"/>
  <c r="K25" i="67"/>
  <c r="S25" i="67" s="1"/>
  <c r="L25" i="67"/>
  <c r="T25" i="67" s="1"/>
  <c r="M25" i="67"/>
  <c r="R25" i="67"/>
  <c r="U25" i="67"/>
  <c r="F26" i="67"/>
  <c r="J26" i="67"/>
  <c r="K26" i="67"/>
  <c r="S26" i="67" s="1"/>
  <c r="L26" i="67"/>
  <c r="T26" i="67" s="1"/>
  <c r="M26" i="67"/>
  <c r="U26" i="67" s="1"/>
  <c r="R26" i="67"/>
  <c r="F27" i="67"/>
  <c r="J27" i="67"/>
  <c r="K27" i="67"/>
  <c r="L27" i="67"/>
  <c r="M27" i="67"/>
  <c r="R27" i="67"/>
  <c r="S27" i="67"/>
  <c r="T27" i="67"/>
  <c r="F28" i="67"/>
  <c r="J28" i="67"/>
  <c r="K28" i="67"/>
  <c r="S28" i="67" s="1"/>
  <c r="L28" i="67"/>
  <c r="T28" i="67" s="1"/>
  <c r="M28" i="67"/>
  <c r="R28" i="67"/>
  <c r="U28" i="67"/>
  <c r="F29" i="67"/>
  <c r="J29" i="67"/>
  <c r="K29" i="67"/>
  <c r="S29" i="67" s="1"/>
  <c r="L29" i="67"/>
  <c r="T29" i="67" s="1"/>
  <c r="M29" i="67"/>
  <c r="R29" i="67"/>
  <c r="U29" i="67"/>
  <c r="F30" i="67"/>
  <c r="J30" i="67"/>
  <c r="K30" i="67"/>
  <c r="L30" i="67"/>
  <c r="T30" i="67" s="1"/>
  <c r="M30" i="67"/>
  <c r="U30" i="67" s="1"/>
  <c r="R30" i="67"/>
  <c r="S30" i="67"/>
  <c r="R9" i="67"/>
  <c r="M9" i="67"/>
  <c r="U9" i="67" s="1"/>
  <c r="L9" i="67"/>
  <c r="K9" i="67"/>
  <c r="S9" i="67" s="1"/>
  <c r="J9" i="67"/>
  <c r="F9" i="67"/>
  <c r="D31" i="67"/>
  <c r="E31" i="67"/>
  <c r="G31" i="67"/>
  <c r="H31" i="67"/>
  <c r="I31" i="67"/>
  <c r="O31" i="67"/>
  <c r="P31" i="67"/>
  <c r="Q31" i="67"/>
  <c r="C31" i="67"/>
  <c r="C25" i="65"/>
  <c r="E25" i="65"/>
  <c r="F25" i="65"/>
  <c r="K25" i="65"/>
  <c r="L25" i="65"/>
  <c r="B25" i="65"/>
  <c r="D10" i="65"/>
  <c r="G10" i="65"/>
  <c r="H10" i="65"/>
  <c r="N10" i="65" s="1"/>
  <c r="I10" i="65"/>
  <c r="M10" i="65"/>
  <c r="D11" i="65"/>
  <c r="G11" i="65"/>
  <c r="H11" i="65"/>
  <c r="J11" i="65" s="1"/>
  <c r="I11" i="65"/>
  <c r="M11" i="65"/>
  <c r="O11" i="65"/>
  <c r="D12" i="65"/>
  <c r="G12" i="65"/>
  <c r="H12" i="65"/>
  <c r="I12" i="65"/>
  <c r="O12" i="65" s="1"/>
  <c r="M12" i="65"/>
  <c r="D13" i="65"/>
  <c r="G13" i="65"/>
  <c r="H13" i="65"/>
  <c r="J13" i="65" s="1"/>
  <c r="I13" i="65"/>
  <c r="M13" i="65"/>
  <c r="N13" i="65"/>
  <c r="O13" i="65"/>
  <c r="D14" i="65"/>
  <c r="G14" i="65"/>
  <c r="H14" i="65"/>
  <c r="N14" i="65" s="1"/>
  <c r="I14" i="65"/>
  <c r="M14" i="65"/>
  <c r="D15" i="65"/>
  <c r="G15" i="65"/>
  <c r="H15" i="65"/>
  <c r="I15" i="65"/>
  <c r="O15" i="65" s="1"/>
  <c r="M15" i="65"/>
  <c r="N15" i="65"/>
  <c r="D16" i="65"/>
  <c r="G16" i="65"/>
  <c r="H16" i="65"/>
  <c r="I16" i="65"/>
  <c r="O16" i="65" s="1"/>
  <c r="M16" i="65"/>
  <c r="D17" i="65"/>
  <c r="G17" i="65"/>
  <c r="H17" i="65"/>
  <c r="N17" i="65" s="1"/>
  <c r="P17" i="65" s="1"/>
  <c r="I17" i="65"/>
  <c r="O17" i="65" s="1"/>
  <c r="M17" i="65"/>
  <c r="D18" i="65"/>
  <c r="G18" i="65"/>
  <c r="H18" i="65"/>
  <c r="N18" i="65" s="1"/>
  <c r="I18" i="65"/>
  <c r="O18" i="65" s="1"/>
  <c r="M18" i="65"/>
  <c r="D19" i="65"/>
  <c r="G19" i="65"/>
  <c r="H19" i="65"/>
  <c r="I19" i="65"/>
  <c r="O19" i="65" s="1"/>
  <c r="M19" i="65"/>
  <c r="D20" i="65"/>
  <c r="G20" i="65"/>
  <c r="H20" i="65"/>
  <c r="J20" i="65" s="1"/>
  <c r="I20" i="65"/>
  <c r="O20" i="65" s="1"/>
  <c r="M20" i="65"/>
  <c r="D21" i="65"/>
  <c r="G21" i="65"/>
  <c r="H21" i="65"/>
  <c r="I21" i="65"/>
  <c r="O21" i="65" s="1"/>
  <c r="M21" i="65"/>
  <c r="N21" i="65"/>
  <c r="D22" i="65"/>
  <c r="G22" i="65"/>
  <c r="H22" i="65"/>
  <c r="N22" i="65" s="1"/>
  <c r="I22" i="65"/>
  <c r="M22" i="65"/>
  <c r="D23" i="65"/>
  <c r="G23" i="65"/>
  <c r="H23" i="65"/>
  <c r="I23" i="65"/>
  <c r="O23" i="65" s="1"/>
  <c r="M23" i="65"/>
  <c r="D24" i="65"/>
  <c r="G24" i="65"/>
  <c r="H24" i="65"/>
  <c r="I24" i="65"/>
  <c r="O24" i="65" s="1"/>
  <c r="M24" i="65"/>
  <c r="M9" i="65"/>
  <c r="I9" i="65"/>
  <c r="H9" i="65"/>
  <c r="N9" i="65" s="1"/>
  <c r="G9" i="65"/>
  <c r="D9" i="65"/>
  <c r="W24" i="63"/>
  <c r="W23" i="63"/>
  <c r="W22" i="63"/>
  <c r="W21" i="63"/>
  <c r="W20" i="63"/>
  <c r="W19" i="63"/>
  <c r="W18" i="63"/>
  <c r="W17" i="63"/>
  <c r="W16" i="63"/>
  <c r="W15" i="63"/>
  <c r="W14" i="63"/>
  <c r="W13" i="63"/>
  <c r="W12" i="63"/>
  <c r="W11" i="63"/>
  <c r="W10" i="63"/>
  <c r="W9" i="63"/>
  <c r="W25" i="63" s="1"/>
  <c r="C25" i="63"/>
  <c r="D25" i="63"/>
  <c r="E25" i="63"/>
  <c r="F25" i="63"/>
  <c r="G25" i="63"/>
  <c r="H25" i="63"/>
  <c r="I25" i="63"/>
  <c r="J25" i="63"/>
  <c r="K25" i="63"/>
  <c r="L25" i="63"/>
  <c r="M25" i="63"/>
  <c r="N25" i="63"/>
  <c r="O25" i="63"/>
  <c r="P25" i="63"/>
  <c r="Q25" i="63"/>
  <c r="R25" i="63"/>
  <c r="S25" i="63"/>
  <c r="T25" i="63"/>
  <c r="U25" i="63"/>
  <c r="V25" i="63"/>
  <c r="B25" i="63"/>
  <c r="U30" i="66"/>
  <c r="U29" i="66"/>
  <c r="U28" i="66"/>
  <c r="U27" i="66"/>
  <c r="U26" i="66"/>
  <c r="U25" i="66"/>
  <c r="U24" i="66"/>
  <c r="U23" i="66"/>
  <c r="U22" i="66"/>
  <c r="U21" i="66"/>
  <c r="U20" i="66"/>
  <c r="U19" i="66"/>
  <c r="U18" i="66"/>
  <c r="U17" i="66"/>
  <c r="U16" i="66"/>
  <c r="U15" i="66"/>
  <c r="U14" i="66"/>
  <c r="U13" i="66"/>
  <c r="U12" i="66"/>
  <c r="U11" i="66"/>
  <c r="U31" i="66" s="1"/>
  <c r="U10" i="66"/>
  <c r="U9" i="66"/>
  <c r="M30" i="66"/>
  <c r="M29" i="66"/>
  <c r="M28" i="66"/>
  <c r="M27" i="66"/>
  <c r="M26" i="66"/>
  <c r="M25" i="66"/>
  <c r="M24" i="66"/>
  <c r="M23" i="66"/>
  <c r="M22" i="66"/>
  <c r="M21" i="66"/>
  <c r="M20" i="66"/>
  <c r="M19" i="66"/>
  <c r="M18" i="66"/>
  <c r="M17" i="66"/>
  <c r="M16" i="66"/>
  <c r="M15" i="66"/>
  <c r="M14" i="66"/>
  <c r="M13" i="66"/>
  <c r="M12" i="66"/>
  <c r="M11" i="66"/>
  <c r="M31" i="66" s="1"/>
  <c r="M10" i="66"/>
  <c r="M9" i="66"/>
  <c r="L30" i="66"/>
  <c r="T30" i="66" s="1"/>
  <c r="L29" i="66"/>
  <c r="T29" i="66" s="1"/>
  <c r="L28" i="66"/>
  <c r="T28" i="66" s="1"/>
  <c r="L27" i="66"/>
  <c r="T27" i="66" s="1"/>
  <c r="L26" i="66"/>
  <c r="T26" i="66" s="1"/>
  <c r="L25" i="66"/>
  <c r="T25" i="66" s="1"/>
  <c r="L24" i="66"/>
  <c r="T24" i="66" s="1"/>
  <c r="L23" i="66"/>
  <c r="T23" i="66" s="1"/>
  <c r="L22" i="66"/>
  <c r="T22" i="66" s="1"/>
  <c r="L21" i="66"/>
  <c r="T21" i="66" s="1"/>
  <c r="L20" i="66"/>
  <c r="T20" i="66" s="1"/>
  <c r="L19" i="66"/>
  <c r="T19" i="66" s="1"/>
  <c r="L18" i="66"/>
  <c r="T18" i="66" s="1"/>
  <c r="L17" i="66"/>
  <c r="T17" i="66" s="1"/>
  <c r="L16" i="66"/>
  <c r="T16" i="66" s="1"/>
  <c r="L15" i="66"/>
  <c r="T15" i="66" s="1"/>
  <c r="L14" i="66"/>
  <c r="T14" i="66" s="1"/>
  <c r="L13" i="66"/>
  <c r="T13" i="66" s="1"/>
  <c r="L12" i="66"/>
  <c r="T12" i="66" s="1"/>
  <c r="L11" i="66"/>
  <c r="T11" i="66" s="1"/>
  <c r="L10" i="66"/>
  <c r="T10" i="66" s="1"/>
  <c r="L9" i="66"/>
  <c r="T9" i="66" s="1"/>
  <c r="K10" i="66"/>
  <c r="K11" i="66"/>
  <c r="S11" i="66" s="1"/>
  <c r="K12" i="66"/>
  <c r="S12" i="66" s="1"/>
  <c r="V12" i="66" s="1"/>
  <c r="K13" i="66"/>
  <c r="N13" i="66" s="1"/>
  <c r="K14" i="66"/>
  <c r="S14" i="66" s="1"/>
  <c r="K15" i="66"/>
  <c r="S15" i="66" s="1"/>
  <c r="K16" i="66"/>
  <c r="S16" i="66" s="1"/>
  <c r="K17" i="66"/>
  <c r="N17" i="66" s="1"/>
  <c r="K18" i="66"/>
  <c r="S18" i="66" s="1"/>
  <c r="K19" i="66"/>
  <c r="S19" i="66" s="1"/>
  <c r="V19" i="66" s="1"/>
  <c r="K20" i="66"/>
  <c r="S20" i="66" s="1"/>
  <c r="V20" i="66" s="1"/>
  <c r="K21" i="66"/>
  <c r="N21" i="66" s="1"/>
  <c r="K22" i="66"/>
  <c r="S22" i="66" s="1"/>
  <c r="K23" i="66"/>
  <c r="S23" i="66" s="1"/>
  <c r="K24" i="66"/>
  <c r="S24" i="66" s="1"/>
  <c r="K25" i="66"/>
  <c r="S25" i="66" s="1"/>
  <c r="V25" i="66" s="1"/>
  <c r="K26" i="66"/>
  <c r="S26" i="66" s="1"/>
  <c r="K27" i="66"/>
  <c r="S27" i="66" s="1"/>
  <c r="K28" i="66"/>
  <c r="S28" i="66" s="1"/>
  <c r="V28" i="66" s="1"/>
  <c r="K29" i="66"/>
  <c r="N29" i="66" s="1"/>
  <c r="K30" i="66"/>
  <c r="S30" i="66" s="1"/>
  <c r="K9" i="66"/>
  <c r="S9" i="66" s="1"/>
  <c r="R30" i="66"/>
  <c r="R29" i="66"/>
  <c r="R28" i="66"/>
  <c r="R27" i="66"/>
  <c r="R26" i="66"/>
  <c r="R25" i="66"/>
  <c r="R24" i="66"/>
  <c r="R23" i="66"/>
  <c r="R22" i="66"/>
  <c r="R21" i="66"/>
  <c r="R20" i="66"/>
  <c r="R19" i="66"/>
  <c r="R18" i="66"/>
  <c r="R17" i="66"/>
  <c r="R16" i="66"/>
  <c r="R15" i="66"/>
  <c r="R14" i="66"/>
  <c r="R13" i="66"/>
  <c r="R12" i="66"/>
  <c r="R11" i="66"/>
  <c r="R10" i="66"/>
  <c r="R9" i="66"/>
  <c r="N19" i="66"/>
  <c r="N9" i="66"/>
  <c r="J30" i="66"/>
  <c r="J29" i="66"/>
  <c r="J28" i="66"/>
  <c r="J27" i="66"/>
  <c r="J26" i="66"/>
  <c r="J25" i="66"/>
  <c r="J24" i="66"/>
  <c r="J23" i="66"/>
  <c r="J22" i="66"/>
  <c r="J21" i="66"/>
  <c r="J20" i="66"/>
  <c r="J19" i="66"/>
  <c r="J18" i="66"/>
  <c r="J17" i="66"/>
  <c r="J16" i="66"/>
  <c r="J15" i="66"/>
  <c r="J14" i="66"/>
  <c r="J13" i="66"/>
  <c r="J12" i="66"/>
  <c r="J11" i="66"/>
  <c r="J10" i="66"/>
  <c r="J9" i="66"/>
  <c r="F10" i="66"/>
  <c r="F11" i="66"/>
  <c r="F12" i="66"/>
  <c r="F13" i="66"/>
  <c r="F14" i="66"/>
  <c r="F15" i="66"/>
  <c r="F16" i="66"/>
  <c r="F17" i="66"/>
  <c r="F18" i="66"/>
  <c r="F19" i="66"/>
  <c r="F20" i="66"/>
  <c r="F21" i="66"/>
  <c r="F22" i="66"/>
  <c r="F23" i="66"/>
  <c r="F24" i="66"/>
  <c r="F25" i="66"/>
  <c r="F26" i="66"/>
  <c r="F27" i="66"/>
  <c r="F28" i="66"/>
  <c r="F29" i="66"/>
  <c r="F30" i="66"/>
  <c r="F9" i="66"/>
  <c r="D31" i="66"/>
  <c r="E31" i="66"/>
  <c r="G31" i="66"/>
  <c r="H31" i="66"/>
  <c r="I31" i="66"/>
  <c r="O31" i="66"/>
  <c r="P31" i="66"/>
  <c r="Q31" i="66"/>
  <c r="C31" i="66"/>
  <c r="L25" i="83"/>
  <c r="K25" i="83"/>
  <c r="F25" i="83"/>
  <c r="E25" i="83"/>
  <c r="C25" i="83"/>
  <c r="B25" i="83"/>
  <c r="M24" i="83"/>
  <c r="J24" i="83"/>
  <c r="I24" i="83"/>
  <c r="O24" i="83" s="1"/>
  <c r="H24" i="83"/>
  <c r="N24" i="83" s="1"/>
  <c r="P24" i="83" s="1"/>
  <c r="G24" i="83"/>
  <c r="D24" i="83"/>
  <c r="M23" i="83"/>
  <c r="I23" i="83"/>
  <c r="O23" i="83" s="1"/>
  <c r="H23" i="83"/>
  <c r="G23" i="83"/>
  <c r="D23" i="83"/>
  <c r="M22" i="83"/>
  <c r="I22" i="83"/>
  <c r="O22" i="83" s="1"/>
  <c r="H22" i="83"/>
  <c r="J22" i="83" s="1"/>
  <c r="G22" i="83"/>
  <c r="D22" i="83"/>
  <c r="M21" i="83"/>
  <c r="I21" i="83"/>
  <c r="O21" i="83" s="1"/>
  <c r="H21" i="83"/>
  <c r="N21" i="83" s="1"/>
  <c r="G21" i="83"/>
  <c r="D21" i="83"/>
  <c r="M20" i="83"/>
  <c r="I20" i="83"/>
  <c r="O20" i="83" s="1"/>
  <c r="H20" i="83"/>
  <c r="N20" i="83" s="1"/>
  <c r="P20" i="83" s="1"/>
  <c r="G20" i="83"/>
  <c r="D20" i="83"/>
  <c r="M19" i="83"/>
  <c r="I19" i="83"/>
  <c r="O19" i="83" s="1"/>
  <c r="H19" i="83"/>
  <c r="G19" i="83"/>
  <c r="D19" i="83"/>
  <c r="M18" i="83"/>
  <c r="I18" i="83"/>
  <c r="O18" i="83" s="1"/>
  <c r="H18" i="83"/>
  <c r="G18" i="83"/>
  <c r="D18" i="83"/>
  <c r="M17" i="83"/>
  <c r="I17" i="83"/>
  <c r="O17" i="83" s="1"/>
  <c r="H17" i="83"/>
  <c r="N17" i="83" s="1"/>
  <c r="G17" i="83"/>
  <c r="D17" i="83"/>
  <c r="M16" i="83"/>
  <c r="I16" i="83"/>
  <c r="O16" i="83" s="1"/>
  <c r="H16" i="83"/>
  <c r="N16" i="83" s="1"/>
  <c r="G16" i="83"/>
  <c r="D16" i="83"/>
  <c r="M15" i="83"/>
  <c r="I15" i="83"/>
  <c r="O15" i="83" s="1"/>
  <c r="H15" i="83"/>
  <c r="G15" i="83"/>
  <c r="D15" i="83"/>
  <c r="M14" i="83"/>
  <c r="I14" i="83"/>
  <c r="O14" i="83" s="1"/>
  <c r="H14" i="83"/>
  <c r="J14" i="83" s="1"/>
  <c r="G14" i="83"/>
  <c r="D14" i="83"/>
  <c r="M13" i="83"/>
  <c r="I13" i="83"/>
  <c r="O13" i="83" s="1"/>
  <c r="H13" i="83"/>
  <c r="N13" i="83" s="1"/>
  <c r="G13" i="83"/>
  <c r="D13" i="83"/>
  <c r="M12" i="83"/>
  <c r="I12" i="83"/>
  <c r="O12" i="83" s="1"/>
  <c r="H12" i="83"/>
  <c r="N12" i="83" s="1"/>
  <c r="G12" i="83"/>
  <c r="D12" i="83"/>
  <c r="M11" i="83"/>
  <c r="I11" i="83"/>
  <c r="O11" i="83" s="1"/>
  <c r="H11" i="83"/>
  <c r="G11" i="83"/>
  <c r="D11" i="83"/>
  <c r="M10" i="83"/>
  <c r="I10" i="83"/>
  <c r="O10" i="83" s="1"/>
  <c r="H10" i="83"/>
  <c r="G10" i="83"/>
  <c r="D10" i="83"/>
  <c r="M9" i="83"/>
  <c r="I9" i="83"/>
  <c r="H9" i="83"/>
  <c r="G9" i="83"/>
  <c r="D9" i="83"/>
  <c r="D10" i="64"/>
  <c r="G10" i="64"/>
  <c r="H10" i="64"/>
  <c r="I10" i="64"/>
  <c r="O10" i="64" s="1"/>
  <c r="P10" i="64" s="1"/>
  <c r="M10" i="64"/>
  <c r="N10" i="64"/>
  <c r="D11" i="64"/>
  <c r="G11" i="64"/>
  <c r="H11" i="64"/>
  <c r="I11" i="64"/>
  <c r="O11" i="64" s="1"/>
  <c r="M11" i="64"/>
  <c r="N11" i="64"/>
  <c r="D12" i="64"/>
  <c r="G12" i="64"/>
  <c r="H12" i="64"/>
  <c r="J12" i="64" s="1"/>
  <c r="I12" i="64"/>
  <c r="M12" i="64"/>
  <c r="O12" i="64"/>
  <c r="D13" i="64"/>
  <c r="G13" i="64"/>
  <c r="H13" i="64"/>
  <c r="I13" i="64"/>
  <c r="O13" i="64" s="1"/>
  <c r="M13" i="64"/>
  <c r="D14" i="64"/>
  <c r="G14" i="64"/>
  <c r="H14" i="64"/>
  <c r="I14" i="64"/>
  <c r="O14" i="64" s="1"/>
  <c r="M14" i="64"/>
  <c r="N14" i="64"/>
  <c r="D15" i="64"/>
  <c r="G15" i="64"/>
  <c r="H15" i="64"/>
  <c r="N15" i="64" s="1"/>
  <c r="I15" i="64"/>
  <c r="O15" i="64" s="1"/>
  <c r="M15" i="64"/>
  <c r="D16" i="64"/>
  <c r="G16" i="64"/>
  <c r="H16" i="64"/>
  <c r="N16" i="64" s="1"/>
  <c r="I16" i="64"/>
  <c r="O16" i="64" s="1"/>
  <c r="M16" i="64"/>
  <c r="D17" i="64"/>
  <c r="G17" i="64"/>
  <c r="H17" i="64"/>
  <c r="I17" i="64"/>
  <c r="J17" i="64"/>
  <c r="M17" i="64"/>
  <c r="N17" i="64"/>
  <c r="O17" i="64"/>
  <c r="P17" i="64"/>
  <c r="D18" i="64"/>
  <c r="G18" i="64"/>
  <c r="H18" i="64"/>
  <c r="J18" i="64" s="1"/>
  <c r="I18" i="64"/>
  <c r="O18" i="64" s="1"/>
  <c r="P18" i="64" s="1"/>
  <c r="M18" i="64"/>
  <c r="N18" i="64"/>
  <c r="D19" i="64"/>
  <c r="G19" i="64"/>
  <c r="H19" i="64"/>
  <c r="N19" i="64" s="1"/>
  <c r="I19" i="64"/>
  <c r="O19" i="64" s="1"/>
  <c r="M19" i="64"/>
  <c r="D20" i="64"/>
  <c r="G20" i="64"/>
  <c r="H20" i="64"/>
  <c r="I20" i="64"/>
  <c r="O20" i="64" s="1"/>
  <c r="M20" i="64"/>
  <c r="D21" i="64"/>
  <c r="G21" i="64"/>
  <c r="H21" i="64"/>
  <c r="I21" i="64"/>
  <c r="O21" i="64" s="1"/>
  <c r="M21" i="64"/>
  <c r="N21" i="64"/>
  <c r="D22" i="64"/>
  <c r="G22" i="64"/>
  <c r="H22" i="64"/>
  <c r="I22" i="64"/>
  <c r="O22" i="64" s="1"/>
  <c r="J22" i="64"/>
  <c r="M22" i="64"/>
  <c r="N22" i="64"/>
  <c r="D23" i="64"/>
  <c r="G23" i="64"/>
  <c r="H23" i="64"/>
  <c r="N23" i="64" s="1"/>
  <c r="P23" i="64" s="1"/>
  <c r="I23" i="64"/>
  <c r="O23" i="64" s="1"/>
  <c r="M23" i="64"/>
  <c r="D24" i="64"/>
  <c r="G24" i="64"/>
  <c r="H24" i="64"/>
  <c r="I24" i="64"/>
  <c r="O24" i="64" s="1"/>
  <c r="M24" i="64"/>
  <c r="M9" i="64"/>
  <c r="I9" i="64"/>
  <c r="H9" i="64"/>
  <c r="N9" i="64" s="1"/>
  <c r="G9" i="64"/>
  <c r="D9" i="64"/>
  <c r="C25" i="64"/>
  <c r="E25" i="64"/>
  <c r="F25" i="64"/>
  <c r="K25" i="64"/>
  <c r="L25" i="64"/>
  <c r="B25" i="64"/>
  <c r="W24" i="62"/>
  <c r="W23" i="62"/>
  <c r="W22" i="62"/>
  <c r="W21" i="62"/>
  <c r="W20" i="62"/>
  <c r="W19" i="62"/>
  <c r="W18" i="62"/>
  <c r="W17" i="62"/>
  <c r="W16" i="62"/>
  <c r="W15" i="62"/>
  <c r="W14" i="62"/>
  <c r="W13" i="62"/>
  <c r="W12" i="62"/>
  <c r="W11" i="62"/>
  <c r="W10" i="62"/>
  <c r="W9" i="62"/>
  <c r="W25" i="62" s="1"/>
  <c r="V25" i="62"/>
  <c r="U25" i="62"/>
  <c r="T25" i="62"/>
  <c r="S25" i="62"/>
  <c r="R25" i="62"/>
  <c r="Q25" i="62"/>
  <c r="P25" i="62"/>
  <c r="O25" i="62"/>
  <c r="N25" i="62"/>
  <c r="M25" i="62"/>
  <c r="L25" i="62"/>
  <c r="K25" i="62"/>
  <c r="J25" i="62"/>
  <c r="I25" i="62"/>
  <c r="H25" i="62"/>
  <c r="G25" i="62"/>
  <c r="F25" i="62"/>
  <c r="E25" i="62"/>
  <c r="D25" i="62"/>
  <c r="C25" i="62"/>
  <c r="B25" i="62"/>
  <c r="C16" i="74"/>
  <c r="E16" i="74"/>
  <c r="F16" i="74"/>
  <c r="B16" i="74"/>
  <c r="G15" i="74"/>
  <c r="G14" i="74"/>
  <c r="G13" i="74"/>
  <c r="G11" i="74"/>
  <c r="G10" i="74"/>
  <c r="G9" i="74"/>
  <c r="D15" i="74"/>
  <c r="D14" i="74"/>
  <c r="D13" i="74"/>
  <c r="D10" i="74"/>
  <c r="H10" i="74" s="1"/>
  <c r="D11" i="74"/>
  <c r="D9" i="74"/>
  <c r="E10" i="61"/>
  <c r="H10" i="61"/>
  <c r="I10" i="61"/>
  <c r="J10" i="61"/>
  <c r="P10" i="61" s="1"/>
  <c r="N10" i="61"/>
  <c r="E11" i="61"/>
  <c r="H11" i="61"/>
  <c r="I11" i="61"/>
  <c r="J11" i="61"/>
  <c r="P11" i="61" s="1"/>
  <c r="N11" i="61"/>
  <c r="E12" i="61"/>
  <c r="H12" i="61"/>
  <c r="I12" i="61"/>
  <c r="J12" i="61"/>
  <c r="P12" i="61" s="1"/>
  <c r="N12" i="61"/>
  <c r="E13" i="61"/>
  <c r="H13" i="61"/>
  <c r="I13" i="61"/>
  <c r="O13" i="61" s="1"/>
  <c r="J13" i="61"/>
  <c r="P13" i="61" s="1"/>
  <c r="N13" i="61"/>
  <c r="E14" i="61"/>
  <c r="H14" i="61"/>
  <c r="I14" i="61"/>
  <c r="J14" i="61"/>
  <c r="P14" i="61" s="1"/>
  <c r="N14" i="61"/>
  <c r="E15" i="61"/>
  <c r="H15" i="61"/>
  <c r="I15" i="61"/>
  <c r="J15" i="61"/>
  <c r="P15" i="61" s="1"/>
  <c r="N15" i="61"/>
  <c r="E16" i="61"/>
  <c r="H16" i="61"/>
  <c r="I16" i="61"/>
  <c r="J16" i="61"/>
  <c r="P16" i="61" s="1"/>
  <c r="N16" i="61"/>
  <c r="E17" i="61"/>
  <c r="H17" i="61"/>
  <c r="I17" i="61"/>
  <c r="J17" i="61"/>
  <c r="P17" i="61" s="1"/>
  <c r="N17" i="61"/>
  <c r="E18" i="61"/>
  <c r="H18" i="61"/>
  <c r="I18" i="61"/>
  <c r="O18" i="61" s="1"/>
  <c r="J18" i="61"/>
  <c r="P18" i="61" s="1"/>
  <c r="N18" i="61"/>
  <c r="E19" i="61"/>
  <c r="H19" i="61"/>
  <c r="I19" i="61"/>
  <c r="J19" i="61"/>
  <c r="P19" i="61" s="1"/>
  <c r="N19" i="61"/>
  <c r="E20" i="61"/>
  <c r="H20" i="61"/>
  <c r="I20" i="61"/>
  <c r="J20" i="61"/>
  <c r="P20" i="61" s="1"/>
  <c r="N20" i="61"/>
  <c r="E21" i="61"/>
  <c r="H21" i="61"/>
  <c r="I21" i="61"/>
  <c r="O21" i="61" s="1"/>
  <c r="J21" i="61"/>
  <c r="P21" i="61" s="1"/>
  <c r="N21" i="61"/>
  <c r="E22" i="61"/>
  <c r="H22" i="61"/>
  <c r="I22" i="61"/>
  <c r="O22" i="61" s="1"/>
  <c r="J22" i="61"/>
  <c r="K22" i="61" s="1"/>
  <c r="N22" i="61"/>
  <c r="E23" i="61"/>
  <c r="H23" i="61"/>
  <c r="I23" i="61"/>
  <c r="J23" i="61"/>
  <c r="P23" i="61" s="1"/>
  <c r="N23" i="61"/>
  <c r="E24" i="61"/>
  <c r="H24" i="61"/>
  <c r="I24" i="61"/>
  <c r="J24" i="61"/>
  <c r="P24" i="61" s="1"/>
  <c r="N24" i="61"/>
  <c r="E25" i="61"/>
  <c r="H25" i="61"/>
  <c r="I25" i="61"/>
  <c r="J25" i="61"/>
  <c r="P25" i="61" s="1"/>
  <c r="N25" i="61"/>
  <c r="E26" i="61"/>
  <c r="H26" i="61"/>
  <c r="I26" i="61"/>
  <c r="O26" i="61" s="1"/>
  <c r="J26" i="61"/>
  <c r="P26" i="61" s="1"/>
  <c r="N26" i="61"/>
  <c r="E27" i="61"/>
  <c r="H27" i="61"/>
  <c r="I27" i="61"/>
  <c r="O27" i="61" s="1"/>
  <c r="J27" i="61"/>
  <c r="P27" i="61" s="1"/>
  <c r="N27" i="61"/>
  <c r="E28" i="61"/>
  <c r="H28" i="61"/>
  <c r="I28" i="61"/>
  <c r="J28" i="61"/>
  <c r="P28" i="61" s="1"/>
  <c r="N28" i="61"/>
  <c r="E29" i="61"/>
  <c r="H29" i="61"/>
  <c r="I29" i="61"/>
  <c r="J29" i="61"/>
  <c r="P29" i="61" s="1"/>
  <c r="N29" i="61"/>
  <c r="N9" i="61"/>
  <c r="J9" i="61"/>
  <c r="P9" i="61" s="1"/>
  <c r="I9" i="61"/>
  <c r="O9" i="61" s="1"/>
  <c r="H9" i="61"/>
  <c r="E9" i="61"/>
  <c r="D30" i="61"/>
  <c r="F30" i="61"/>
  <c r="G30" i="61"/>
  <c r="L30" i="61"/>
  <c r="M30" i="61"/>
  <c r="C30" i="61"/>
  <c r="J9" i="34"/>
  <c r="P9" i="34" s="1"/>
  <c r="J29" i="34"/>
  <c r="P29" i="34" s="1"/>
  <c r="J28" i="34"/>
  <c r="P28" i="34" s="1"/>
  <c r="J27" i="34"/>
  <c r="P27" i="34" s="1"/>
  <c r="J26" i="34"/>
  <c r="P26" i="34" s="1"/>
  <c r="J25" i="34"/>
  <c r="J24" i="34"/>
  <c r="P24" i="34" s="1"/>
  <c r="J23" i="34"/>
  <c r="P23" i="34" s="1"/>
  <c r="J22" i="34"/>
  <c r="P22" i="34" s="1"/>
  <c r="J21" i="34"/>
  <c r="J20" i="34"/>
  <c r="P20" i="34" s="1"/>
  <c r="J19" i="34"/>
  <c r="P19" i="34" s="1"/>
  <c r="J18" i="34"/>
  <c r="P18" i="34" s="1"/>
  <c r="J17" i="34"/>
  <c r="J16" i="34"/>
  <c r="P16" i="34" s="1"/>
  <c r="J15" i="34"/>
  <c r="P15" i="34" s="1"/>
  <c r="J14" i="34"/>
  <c r="P14" i="34" s="1"/>
  <c r="J13" i="34"/>
  <c r="P13" i="34" s="1"/>
  <c r="J12" i="34"/>
  <c r="J11" i="34"/>
  <c r="J10" i="34"/>
  <c r="P10" i="34" s="1"/>
  <c r="I10" i="34"/>
  <c r="O10" i="34" s="1"/>
  <c r="I11" i="34"/>
  <c r="O11" i="34" s="1"/>
  <c r="I12" i="34"/>
  <c r="O12" i="34" s="1"/>
  <c r="I13" i="34"/>
  <c r="O13" i="34" s="1"/>
  <c r="I14" i="34"/>
  <c r="O14" i="34" s="1"/>
  <c r="I15" i="34"/>
  <c r="I16" i="34"/>
  <c r="O16" i="34" s="1"/>
  <c r="I17" i="34"/>
  <c r="O17" i="34" s="1"/>
  <c r="I18" i="34"/>
  <c r="O18" i="34" s="1"/>
  <c r="I19" i="34"/>
  <c r="I20" i="34"/>
  <c r="I21" i="34"/>
  <c r="O21" i="34" s="1"/>
  <c r="I22" i="34"/>
  <c r="O22" i="34" s="1"/>
  <c r="I23" i="34"/>
  <c r="O23" i="34" s="1"/>
  <c r="I24" i="34"/>
  <c r="O24" i="34" s="1"/>
  <c r="I25" i="34"/>
  <c r="O25" i="34" s="1"/>
  <c r="I26" i="34"/>
  <c r="O26" i="34" s="1"/>
  <c r="I27" i="34"/>
  <c r="I28" i="34"/>
  <c r="I29" i="34"/>
  <c r="O29" i="34" s="1"/>
  <c r="I9" i="34"/>
  <c r="N29" i="34"/>
  <c r="N28" i="34"/>
  <c r="N27" i="34"/>
  <c r="N26" i="34"/>
  <c r="N25" i="34"/>
  <c r="N24" i="34"/>
  <c r="N23" i="34"/>
  <c r="N22" i="34"/>
  <c r="N21" i="34"/>
  <c r="N20" i="34"/>
  <c r="N19" i="34"/>
  <c r="N18" i="34"/>
  <c r="N17" i="34"/>
  <c r="N16" i="34"/>
  <c r="N15" i="34"/>
  <c r="N14" i="34"/>
  <c r="N13" i="34"/>
  <c r="N12" i="34"/>
  <c r="N11" i="34"/>
  <c r="N10" i="34"/>
  <c r="N9" i="34"/>
  <c r="K13" i="34"/>
  <c r="H29" i="34"/>
  <c r="H28" i="34"/>
  <c r="H27" i="34"/>
  <c r="H26" i="34"/>
  <c r="H25" i="34"/>
  <c r="H24" i="34"/>
  <c r="H23" i="34"/>
  <c r="H22" i="34"/>
  <c r="H21" i="34"/>
  <c r="H20" i="34"/>
  <c r="H19" i="34"/>
  <c r="H18" i="34"/>
  <c r="H17" i="34"/>
  <c r="H16" i="34"/>
  <c r="H15" i="34"/>
  <c r="H14" i="34"/>
  <c r="H13" i="34"/>
  <c r="H12" i="34"/>
  <c r="H11" i="34"/>
  <c r="H10" i="34"/>
  <c r="H9" i="34"/>
  <c r="E10" i="34"/>
  <c r="E11" i="34"/>
  <c r="E12" i="34"/>
  <c r="E13" i="34"/>
  <c r="E14" i="34"/>
  <c r="E15" i="34"/>
  <c r="E16" i="34"/>
  <c r="E17" i="34"/>
  <c r="E18" i="34"/>
  <c r="E19" i="34"/>
  <c r="E20" i="34"/>
  <c r="E21" i="34"/>
  <c r="E22" i="34"/>
  <c r="E23" i="34"/>
  <c r="E24" i="34"/>
  <c r="E25" i="34"/>
  <c r="E26" i="34"/>
  <c r="E27" i="34"/>
  <c r="E28" i="34"/>
  <c r="E29" i="34"/>
  <c r="E9" i="34"/>
  <c r="D30" i="34"/>
  <c r="F30" i="34"/>
  <c r="G30" i="34"/>
  <c r="L30" i="34"/>
  <c r="M30" i="34"/>
  <c r="C30" i="34"/>
  <c r="U24" i="17"/>
  <c r="U23" i="17"/>
  <c r="U19" i="17"/>
  <c r="U18" i="17"/>
  <c r="U17" i="17"/>
  <c r="U16" i="17"/>
  <c r="U15" i="17"/>
  <c r="U14" i="17"/>
  <c r="U10" i="17"/>
  <c r="T25" i="17"/>
  <c r="T24" i="17"/>
  <c r="T23" i="17"/>
  <c r="T22" i="17"/>
  <c r="T21" i="17"/>
  <c r="T20" i="17"/>
  <c r="T19" i="17"/>
  <c r="T18" i="17"/>
  <c r="T17" i="17"/>
  <c r="T16" i="17"/>
  <c r="T15" i="17"/>
  <c r="T14" i="17"/>
  <c r="T13" i="17"/>
  <c r="T12" i="17"/>
  <c r="T11" i="17"/>
  <c r="T10" i="17"/>
  <c r="T9" i="17"/>
  <c r="S24" i="17"/>
  <c r="S23" i="17"/>
  <c r="S22" i="17"/>
  <c r="S20" i="17"/>
  <c r="S19" i="17"/>
  <c r="S18" i="17"/>
  <c r="S17" i="17"/>
  <c r="S16" i="17"/>
  <c r="S15" i="17"/>
  <c r="S14" i="17"/>
  <c r="S12" i="17"/>
  <c r="S9" i="17"/>
  <c r="R25" i="17"/>
  <c r="R24" i="17"/>
  <c r="R23" i="17"/>
  <c r="R21" i="17"/>
  <c r="R19" i="17"/>
  <c r="R18" i="17"/>
  <c r="R17" i="17"/>
  <c r="R16" i="17"/>
  <c r="R15" i="17"/>
  <c r="R14" i="17"/>
  <c r="R13" i="17"/>
  <c r="R9" i="17"/>
  <c r="T26" i="17"/>
  <c r="P26" i="17"/>
  <c r="O26" i="17"/>
  <c r="N26" i="17"/>
  <c r="L26" i="17"/>
  <c r="H26" i="17"/>
  <c r="G26" i="17"/>
  <c r="F26" i="17"/>
  <c r="D26" i="17"/>
  <c r="C26" i="17"/>
  <c r="B26" i="17"/>
  <c r="K25" i="17"/>
  <c r="M25" i="17" s="1"/>
  <c r="U25" i="17" s="1"/>
  <c r="J25" i="17"/>
  <c r="K24" i="17"/>
  <c r="J24" i="17"/>
  <c r="M24" i="17" s="1"/>
  <c r="K23" i="17"/>
  <c r="J23" i="17"/>
  <c r="K22" i="17"/>
  <c r="J22" i="17"/>
  <c r="R22" i="17" s="1"/>
  <c r="K21" i="17"/>
  <c r="S21" i="17" s="1"/>
  <c r="J21" i="17"/>
  <c r="K20" i="17"/>
  <c r="J20" i="17"/>
  <c r="M20" i="17" s="1"/>
  <c r="U20" i="17" s="1"/>
  <c r="K19" i="17"/>
  <c r="J19" i="17"/>
  <c r="K18" i="17"/>
  <c r="J18" i="17"/>
  <c r="M18" i="17" s="1"/>
  <c r="K17" i="17"/>
  <c r="J17" i="17"/>
  <c r="M17" i="17" s="1"/>
  <c r="K16" i="17"/>
  <c r="J16" i="17"/>
  <c r="M16" i="17" s="1"/>
  <c r="K15" i="17"/>
  <c r="M15" i="17" s="1"/>
  <c r="J15" i="17"/>
  <c r="K14" i="17"/>
  <c r="J14" i="17"/>
  <c r="M14" i="17" s="1"/>
  <c r="K13" i="17"/>
  <c r="M13" i="17" s="1"/>
  <c r="U13" i="17" s="1"/>
  <c r="J13" i="17"/>
  <c r="K12" i="17"/>
  <c r="J12" i="17"/>
  <c r="M12" i="17" s="1"/>
  <c r="U12" i="17" s="1"/>
  <c r="K11" i="17"/>
  <c r="M11" i="17" s="1"/>
  <c r="U11" i="17" s="1"/>
  <c r="J11" i="17"/>
  <c r="R11" i="17" s="1"/>
  <c r="K10" i="17"/>
  <c r="S10" i="17" s="1"/>
  <c r="J10" i="17"/>
  <c r="M10" i="17" s="1"/>
  <c r="K9" i="17"/>
  <c r="K26" i="17" s="1"/>
  <c r="J9" i="17"/>
  <c r="Q25" i="17"/>
  <c r="Q24" i="17"/>
  <c r="Q23" i="17"/>
  <c r="Q22" i="17"/>
  <c r="Q21" i="17"/>
  <c r="Q20" i="17"/>
  <c r="Q19" i="17"/>
  <c r="Q18" i="17"/>
  <c r="Q17" i="17"/>
  <c r="Q16" i="17"/>
  <c r="Q15" i="17"/>
  <c r="Q14" i="17"/>
  <c r="Q13" i="17"/>
  <c r="Q12" i="17"/>
  <c r="Q11" i="17"/>
  <c r="Q10" i="17"/>
  <c r="Q9" i="17"/>
  <c r="M22" i="17"/>
  <c r="U22" i="17" s="1"/>
  <c r="I25" i="17"/>
  <c r="I24" i="17"/>
  <c r="I23" i="17"/>
  <c r="I22" i="17"/>
  <c r="I21" i="17"/>
  <c r="I20" i="17"/>
  <c r="I19" i="17"/>
  <c r="I18" i="17"/>
  <c r="I17" i="17"/>
  <c r="I16" i="17"/>
  <c r="I15" i="17"/>
  <c r="I14" i="17"/>
  <c r="I13" i="17"/>
  <c r="I12" i="17"/>
  <c r="I11" i="17"/>
  <c r="I10" i="17"/>
  <c r="I9" i="17"/>
  <c r="E25" i="17"/>
  <c r="E24" i="17"/>
  <c r="E23" i="17"/>
  <c r="E22" i="17"/>
  <c r="E21" i="17"/>
  <c r="E20" i="17"/>
  <c r="E19" i="17"/>
  <c r="E18" i="17"/>
  <c r="E17" i="17"/>
  <c r="E16" i="17"/>
  <c r="E15" i="17"/>
  <c r="E14" i="17"/>
  <c r="E13" i="17"/>
  <c r="E12" i="17"/>
  <c r="E11" i="17"/>
  <c r="E10" i="17"/>
  <c r="E9" i="17"/>
  <c r="E26" i="17" s="1"/>
  <c r="X13" i="75" l="1"/>
  <c r="S18" i="67"/>
  <c r="N16" i="67"/>
  <c r="J31" i="67"/>
  <c r="N24" i="67"/>
  <c r="V20" i="67"/>
  <c r="V16" i="67"/>
  <c r="N12" i="67"/>
  <c r="R31" i="67"/>
  <c r="N28" i="67"/>
  <c r="V22" i="67"/>
  <c r="N22" i="67"/>
  <c r="N27" i="67"/>
  <c r="V25" i="67"/>
  <c r="T24" i="67"/>
  <c r="V24" i="67" s="1"/>
  <c r="N26" i="67"/>
  <c r="N20" i="67"/>
  <c r="N15" i="67"/>
  <c r="N10" i="67"/>
  <c r="N9" i="67"/>
  <c r="N30" i="67"/>
  <c r="V28" i="67"/>
  <c r="N19" i="67"/>
  <c r="N14" i="67"/>
  <c r="V12" i="67"/>
  <c r="N23" i="67"/>
  <c r="V29" i="67"/>
  <c r="V26" i="67"/>
  <c r="V13" i="67"/>
  <c r="V10" i="67"/>
  <c r="V30" i="67"/>
  <c r="V27" i="67"/>
  <c r="V17" i="67"/>
  <c r="V14" i="67"/>
  <c r="V21" i="67"/>
  <c r="V18" i="67"/>
  <c r="M31" i="67"/>
  <c r="N29" i="67"/>
  <c r="N25" i="67"/>
  <c r="N21" i="67"/>
  <c r="N17" i="67"/>
  <c r="N13" i="67"/>
  <c r="L31" i="67"/>
  <c r="F31" i="67"/>
  <c r="K31" i="67"/>
  <c r="U27" i="67"/>
  <c r="U23" i="67"/>
  <c r="V23" i="67" s="1"/>
  <c r="U19" i="67"/>
  <c r="V19" i="67" s="1"/>
  <c r="U15" i="67"/>
  <c r="V15" i="67" s="1"/>
  <c r="U11" i="67"/>
  <c r="V11" i="67" s="1"/>
  <c r="S31" i="67"/>
  <c r="T9" i="67"/>
  <c r="G25" i="65"/>
  <c r="J10" i="65"/>
  <c r="D25" i="65"/>
  <c r="M25" i="65"/>
  <c r="P13" i="65"/>
  <c r="J24" i="65"/>
  <c r="J16" i="65"/>
  <c r="N24" i="65"/>
  <c r="P24" i="65" s="1"/>
  <c r="P21" i="65"/>
  <c r="J21" i="65"/>
  <c r="N20" i="65"/>
  <c r="P20" i="65" s="1"/>
  <c r="J17" i="65"/>
  <c r="J14" i="65"/>
  <c r="J9" i="65"/>
  <c r="J23" i="65"/>
  <c r="J19" i="65"/>
  <c r="N16" i="65"/>
  <c r="P16" i="65" s="1"/>
  <c r="J12" i="65"/>
  <c r="N11" i="65"/>
  <c r="P11" i="65" s="1"/>
  <c r="I25" i="65"/>
  <c r="P15" i="65"/>
  <c r="J22" i="65"/>
  <c r="N12" i="65"/>
  <c r="P12" i="65" s="1"/>
  <c r="H25" i="65"/>
  <c r="P18" i="65"/>
  <c r="J18" i="65"/>
  <c r="J15" i="65"/>
  <c r="N23" i="65"/>
  <c r="P23" i="65" s="1"/>
  <c r="O22" i="65"/>
  <c r="P22" i="65" s="1"/>
  <c r="O14" i="65"/>
  <c r="P14" i="65" s="1"/>
  <c r="N19" i="65"/>
  <c r="P19" i="65" s="1"/>
  <c r="O10" i="65"/>
  <c r="P10" i="65" s="1"/>
  <c r="O9" i="65"/>
  <c r="R31" i="66"/>
  <c r="J31" i="66"/>
  <c r="N25" i="66"/>
  <c r="S21" i="66"/>
  <c r="V21" i="66" s="1"/>
  <c r="V30" i="66"/>
  <c r="S17" i="66"/>
  <c r="V17" i="66" s="1"/>
  <c r="S29" i="66"/>
  <c r="V29" i="66" s="1"/>
  <c r="S13" i="66"/>
  <c r="V13" i="66" s="1"/>
  <c r="V9" i="66"/>
  <c r="V26" i="66"/>
  <c r="V22" i="66"/>
  <c r="V18" i="66"/>
  <c r="V14" i="66"/>
  <c r="N12" i="66"/>
  <c r="N24" i="66"/>
  <c r="V16" i="66"/>
  <c r="V24" i="66"/>
  <c r="F31" i="66"/>
  <c r="K31" i="66"/>
  <c r="L31" i="66"/>
  <c r="N16" i="66"/>
  <c r="N20" i="66"/>
  <c r="N14" i="66"/>
  <c r="N28" i="66"/>
  <c r="S10" i="66"/>
  <c r="V11" i="66"/>
  <c r="V15" i="66"/>
  <c r="V23" i="66"/>
  <c r="V27" i="66"/>
  <c r="T31" i="66"/>
  <c r="N11" i="66"/>
  <c r="N15" i="66"/>
  <c r="N23" i="66"/>
  <c r="N27" i="66"/>
  <c r="N30" i="66"/>
  <c r="N26" i="66"/>
  <c r="N22" i="66"/>
  <c r="N18" i="66"/>
  <c r="N10" i="66"/>
  <c r="P16" i="83"/>
  <c r="J11" i="83"/>
  <c r="J19" i="83"/>
  <c r="M25" i="83"/>
  <c r="G25" i="83"/>
  <c r="H25" i="83"/>
  <c r="I25" i="83"/>
  <c r="J10" i="83"/>
  <c r="J12" i="83"/>
  <c r="P13" i="83"/>
  <c r="J23" i="83"/>
  <c r="D25" i="83"/>
  <c r="J16" i="83"/>
  <c r="P17" i="83"/>
  <c r="J15" i="83"/>
  <c r="J18" i="83"/>
  <c r="J20" i="83"/>
  <c r="P12" i="83"/>
  <c r="P21" i="83"/>
  <c r="O9" i="83"/>
  <c r="O25" i="83" s="1"/>
  <c r="N18" i="83"/>
  <c r="P18" i="83" s="1"/>
  <c r="J9" i="83"/>
  <c r="N11" i="83"/>
  <c r="P11" i="83" s="1"/>
  <c r="J13" i="83"/>
  <c r="N15" i="83"/>
  <c r="P15" i="83" s="1"/>
  <c r="J17" i="83"/>
  <c r="N19" i="83"/>
  <c r="P19" i="83" s="1"/>
  <c r="J21" i="83"/>
  <c r="N23" i="83"/>
  <c r="P23" i="83" s="1"/>
  <c r="N10" i="83"/>
  <c r="P10" i="83" s="1"/>
  <c r="N14" i="83"/>
  <c r="P14" i="83" s="1"/>
  <c r="N22" i="83"/>
  <c r="P22" i="83" s="1"/>
  <c r="N9" i="83"/>
  <c r="J21" i="64"/>
  <c r="J10" i="64"/>
  <c r="P21" i="64"/>
  <c r="M25" i="64"/>
  <c r="J13" i="64"/>
  <c r="P22" i="64"/>
  <c r="I25" i="64"/>
  <c r="G25" i="64"/>
  <c r="J14" i="64"/>
  <c r="P11" i="64"/>
  <c r="P15" i="64"/>
  <c r="P19" i="64"/>
  <c r="H25" i="64"/>
  <c r="N13" i="64"/>
  <c r="P13" i="64" s="1"/>
  <c r="N12" i="64"/>
  <c r="P12" i="64" s="1"/>
  <c r="J24" i="64"/>
  <c r="J20" i="64"/>
  <c r="J16" i="64"/>
  <c r="J23" i="64"/>
  <c r="J19" i="64"/>
  <c r="J15" i="64"/>
  <c r="N24" i="64"/>
  <c r="P24" i="64" s="1"/>
  <c r="N20" i="64"/>
  <c r="P20" i="64" s="1"/>
  <c r="P16" i="64"/>
  <c r="P14" i="64"/>
  <c r="J11" i="64"/>
  <c r="D25" i="64"/>
  <c r="O9" i="64"/>
  <c r="O25" i="64" s="1"/>
  <c r="J9" i="64"/>
  <c r="H14" i="74"/>
  <c r="D16" i="74"/>
  <c r="H15" i="74"/>
  <c r="H13" i="74"/>
  <c r="H11" i="74"/>
  <c r="G16" i="74"/>
  <c r="H9" i="74"/>
  <c r="K24" i="61"/>
  <c r="P22" i="61"/>
  <c r="Q13" i="61"/>
  <c r="K17" i="61"/>
  <c r="K14" i="61"/>
  <c r="K10" i="61"/>
  <c r="O14" i="61"/>
  <c r="Q14" i="61" s="1"/>
  <c r="K13" i="61"/>
  <c r="O10" i="61"/>
  <c r="Q10" i="61" s="1"/>
  <c r="K18" i="61"/>
  <c r="O17" i="61"/>
  <c r="Q17" i="61" s="1"/>
  <c r="Q22" i="61"/>
  <c r="N30" i="61"/>
  <c r="Q18" i="61"/>
  <c r="Q21" i="61"/>
  <c r="K29" i="61"/>
  <c r="H30" i="61"/>
  <c r="O29" i="61"/>
  <c r="Q29" i="61" s="1"/>
  <c r="K25" i="61"/>
  <c r="K21" i="61"/>
  <c r="K28" i="61"/>
  <c r="Q26" i="61"/>
  <c r="O25" i="61"/>
  <c r="Q25" i="61" s="1"/>
  <c r="Q27" i="61"/>
  <c r="O28" i="61"/>
  <c r="Q28" i="61" s="1"/>
  <c r="O24" i="61"/>
  <c r="Q24" i="61" s="1"/>
  <c r="K19" i="61"/>
  <c r="K15" i="61"/>
  <c r="K11" i="61"/>
  <c r="J30" i="61"/>
  <c r="K26" i="61"/>
  <c r="K23" i="61"/>
  <c r="K20" i="61"/>
  <c r="O19" i="61"/>
  <c r="Q19" i="61" s="1"/>
  <c r="K16" i="61"/>
  <c r="O15" i="61"/>
  <c r="Q15" i="61" s="1"/>
  <c r="K12" i="61"/>
  <c r="O11" i="61"/>
  <c r="Q11" i="61" s="1"/>
  <c r="K9" i="61"/>
  <c r="K27" i="61"/>
  <c r="O23" i="61"/>
  <c r="Q23" i="61" s="1"/>
  <c r="O16" i="61"/>
  <c r="Q16" i="61" s="1"/>
  <c r="O12" i="61"/>
  <c r="Q12" i="61" s="1"/>
  <c r="O20" i="61"/>
  <c r="Q20" i="61" s="1"/>
  <c r="P30" i="61"/>
  <c r="I30" i="61"/>
  <c r="E30" i="61"/>
  <c r="Q9" i="61"/>
  <c r="N30" i="34"/>
  <c r="K29" i="34"/>
  <c r="K17" i="34"/>
  <c r="K21" i="34"/>
  <c r="K28" i="34"/>
  <c r="K20" i="34"/>
  <c r="J30" i="34"/>
  <c r="H30" i="34"/>
  <c r="Q23" i="34"/>
  <c r="K15" i="34"/>
  <c r="K12" i="34"/>
  <c r="O28" i="34"/>
  <c r="O20" i="34"/>
  <c r="Q20" i="34" s="1"/>
  <c r="Q13" i="34"/>
  <c r="K25" i="34"/>
  <c r="Q29" i="34"/>
  <c r="P11" i="34"/>
  <c r="Q11" i="34" s="1"/>
  <c r="K27" i="34"/>
  <c r="K19" i="34"/>
  <c r="Q24" i="34"/>
  <c r="Q16" i="34"/>
  <c r="E30" i="34"/>
  <c r="Q26" i="34"/>
  <c r="K23" i="34"/>
  <c r="I30" i="34"/>
  <c r="K11" i="34"/>
  <c r="K16" i="34"/>
  <c r="K24" i="34"/>
  <c r="O27" i="34"/>
  <c r="Q27" i="34" s="1"/>
  <c r="O19" i="34"/>
  <c r="Q19" i="34" s="1"/>
  <c r="O15" i="34"/>
  <c r="Q15" i="34" s="1"/>
  <c r="P12" i="34"/>
  <c r="Q12" i="34" s="1"/>
  <c r="Q14" i="34"/>
  <c r="Q18" i="34"/>
  <c r="Q22" i="34"/>
  <c r="Q28" i="34"/>
  <c r="Q10" i="34"/>
  <c r="O9" i="34"/>
  <c r="P17" i="34"/>
  <c r="Q17" i="34" s="1"/>
  <c r="P21" i="34"/>
  <c r="Q21" i="34" s="1"/>
  <c r="P25" i="34"/>
  <c r="Q25" i="34" s="1"/>
  <c r="K26" i="34"/>
  <c r="K22" i="34"/>
  <c r="K18" i="34"/>
  <c r="K14" i="34"/>
  <c r="K10" i="34"/>
  <c r="K9" i="34"/>
  <c r="R10" i="17"/>
  <c r="S13" i="17"/>
  <c r="S25" i="17"/>
  <c r="I26" i="17"/>
  <c r="Q26" i="17"/>
  <c r="R12" i="17"/>
  <c r="R26" i="17" s="1"/>
  <c r="R20" i="17"/>
  <c r="S11" i="17"/>
  <c r="S26" i="17" s="1"/>
  <c r="J26" i="17"/>
  <c r="M19" i="17"/>
  <c r="M21" i="17"/>
  <c r="U21" i="17" s="1"/>
  <c r="M23" i="17"/>
  <c r="M9" i="17"/>
  <c r="U9" i="17" s="1"/>
  <c r="U26" i="17" s="1"/>
  <c r="C31" i="87"/>
  <c r="E31" i="87"/>
  <c r="B31" i="87"/>
  <c r="C25" i="77"/>
  <c r="D25" i="77"/>
  <c r="E25" i="77"/>
  <c r="F25" i="77"/>
  <c r="G25" i="77"/>
  <c r="H25" i="77"/>
  <c r="I25" i="77"/>
  <c r="B25" i="77"/>
  <c r="T31" i="67" l="1"/>
  <c r="N31" i="67"/>
  <c r="U31" i="67"/>
  <c r="V9" i="67"/>
  <c r="V31" i="67" s="1"/>
  <c r="J25" i="65"/>
  <c r="P9" i="65"/>
  <c r="P25" i="65" s="1"/>
  <c r="O25" i="65"/>
  <c r="N25" i="65"/>
  <c r="S31" i="66"/>
  <c r="V10" i="66"/>
  <c r="V31" i="66" s="1"/>
  <c r="N31" i="66"/>
  <c r="N25" i="83"/>
  <c r="P9" i="83"/>
  <c r="P25" i="83" s="1"/>
  <c r="J25" i="83"/>
  <c r="J25" i="64"/>
  <c r="N25" i="64"/>
  <c r="P9" i="64"/>
  <c r="P25" i="64" s="1"/>
  <c r="H16" i="74"/>
  <c r="O30" i="61"/>
  <c r="K30" i="61"/>
  <c r="Q30" i="61"/>
  <c r="O30" i="34"/>
  <c r="Q9" i="34"/>
  <c r="Q30" i="34"/>
  <c r="P30" i="34"/>
  <c r="K30" i="34"/>
  <c r="M26" i="17"/>
  <c r="F31" i="87"/>
  <c r="D31" i="87"/>
  <c r="B34" i="95" l="1"/>
  <c r="G33" i="95"/>
  <c r="B33" i="95"/>
  <c r="G32" i="95"/>
  <c r="B32" i="95"/>
  <c r="G31" i="95"/>
  <c r="G30" i="95"/>
  <c r="G29" i="95"/>
  <c r="G28" i="95"/>
  <c r="G27" i="95"/>
  <c r="G26" i="95"/>
  <c r="G25" i="95"/>
  <c r="G24" i="95"/>
  <c r="G23" i="95"/>
  <c r="G22" i="95"/>
  <c r="G21" i="95"/>
  <c r="G20" i="95"/>
  <c r="G19" i="95"/>
  <c r="G18" i="95"/>
  <c r="B18" i="95"/>
  <c r="G17" i="95"/>
  <c r="B17" i="95"/>
  <c r="B16" i="95"/>
  <c r="B15" i="95"/>
  <c r="B14" i="95"/>
  <c r="B13" i="95"/>
  <c r="G12" i="95"/>
  <c r="B12" i="95"/>
  <c r="G11" i="95"/>
  <c r="B11" i="95"/>
  <c r="G10" i="95"/>
  <c r="B10" i="95"/>
  <c r="G9" i="95"/>
  <c r="B9" i="95"/>
  <c r="G8" i="95"/>
  <c r="B8" i="95"/>
  <c r="G7" i="95"/>
  <c r="B7" i="95"/>
  <c r="G6" i="95"/>
  <c r="B6" i="95"/>
  <c r="G5" i="95"/>
  <c r="B5" i="95"/>
  <c r="G4" i="95"/>
  <c r="B4" i="95"/>
  <c r="L43" i="95"/>
  <c r="L30" i="95"/>
  <c r="B19" i="95" l="1"/>
  <c r="B35" i="95"/>
  <c r="G34" i="95"/>
  <c r="G14" i="95"/>
  <c r="A1" i="55" l="1"/>
  <c r="A1" i="67"/>
  <c r="A1" i="65"/>
  <c r="A1" i="63"/>
  <c r="A1" i="83"/>
  <c r="A1" i="64"/>
  <c r="A1" i="62"/>
  <c r="A1" i="74"/>
  <c r="A1" i="61"/>
  <c r="A1" i="34"/>
  <c r="A1" i="60"/>
  <c r="A1" i="82"/>
  <c r="A1" i="17"/>
  <c r="A1" i="59"/>
  <c r="A1" i="16"/>
  <c r="A1" i="75"/>
  <c r="A1" i="87"/>
  <c r="A1" i="15"/>
  <c r="A1" i="48"/>
  <c r="A1" i="28"/>
  <c r="A1" i="27"/>
  <c r="A1" i="84"/>
  <c r="A1" i="79"/>
  <c r="A1" i="88"/>
  <c r="A1" i="89"/>
  <c r="A1" i="30"/>
  <c r="A1" i="96" s="1"/>
  <c r="A1" i="31"/>
  <c r="A1" i="26"/>
  <c r="A1" i="43"/>
  <c r="A1" i="42"/>
  <c r="A1" i="41"/>
  <c r="A1" i="40"/>
  <c r="A1" i="39"/>
  <c r="A1" i="25"/>
  <c r="A1" i="37"/>
  <c r="A1" i="77"/>
  <c r="A1" i="76"/>
  <c r="A1" i="38"/>
  <c r="L62" i="95" l="1"/>
  <c r="L61" i="95"/>
  <c r="L52" i="95"/>
  <c r="L51" i="95"/>
  <c r="L71" i="95" l="1"/>
  <c r="L72" i="95"/>
  <c r="L50" i="95"/>
  <c r="L60" i="95"/>
  <c r="L59" i="95"/>
  <c r="L49" i="95"/>
  <c r="L63" i="95" l="1"/>
  <c r="L70" i="95"/>
  <c r="L53" i="95"/>
  <c r="L69" i="95"/>
  <c r="L17" i="95"/>
  <c r="L16" i="95"/>
  <c r="L73" i="95" l="1"/>
  <c r="L15" i="95"/>
  <c r="L4" i="95"/>
  <c r="L5" i="95"/>
  <c r="L28" i="95" s="1"/>
  <c r="L6" i="95"/>
  <c r="L29" i="95" s="1"/>
  <c r="L31" i="95" l="1"/>
  <c r="L27" i="95"/>
  <c r="L19" i="95"/>
  <c r="L20" i="95" s="1"/>
  <c r="D5" i="95"/>
  <c r="I28" i="95"/>
  <c r="C14" i="95"/>
  <c r="H28" i="95"/>
  <c r="D13" i="95"/>
  <c r="D6" i="95"/>
  <c r="I18" i="95"/>
  <c r="C6" i="95"/>
  <c r="D14" i="95" l="1"/>
  <c r="D4" i="95"/>
  <c r="D10" i="95"/>
  <c r="D18" i="95"/>
  <c r="D11" i="95"/>
  <c r="C12" i="95"/>
  <c r="H18" i="95"/>
  <c r="C5" i="95"/>
  <c r="C13" i="95"/>
  <c r="C11" i="95"/>
  <c r="H33" i="95"/>
  <c r="C4" i="95"/>
  <c r="B25" i="95"/>
  <c r="B24" i="95"/>
  <c r="B26" i="95"/>
  <c r="C10" i="95"/>
  <c r="C18" i="95"/>
  <c r="H24" i="95"/>
  <c r="H32" i="95"/>
  <c r="I31" i="95"/>
  <c r="I29" i="95"/>
  <c r="I30" i="95"/>
  <c r="I24" i="95"/>
  <c r="I32" i="95"/>
  <c r="I33" i="95"/>
  <c r="D7" i="95"/>
  <c r="D15" i="95"/>
  <c r="D8" i="95"/>
  <c r="D16" i="95"/>
  <c r="D9" i="95"/>
  <c r="D17" i="95"/>
  <c r="D12" i="95"/>
  <c r="H29" i="95"/>
  <c r="H30" i="95"/>
  <c r="H31" i="95"/>
  <c r="C7" i="95"/>
  <c r="C8" i="95"/>
  <c r="C16" i="95"/>
  <c r="C15" i="95"/>
  <c r="C9" i="95"/>
  <c r="C17" i="95"/>
  <c r="I22" i="95"/>
  <c r="I8" i="95"/>
  <c r="I23" i="95"/>
  <c r="I9" i="95"/>
  <c r="I4" i="95"/>
  <c r="I17" i="95"/>
  <c r="I25" i="95"/>
  <c r="I10" i="95"/>
  <c r="I11" i="95"/>
  <c r="I26" i="95"/>
  <c r="I7" i="95"/>
  <c r="I21" i="95"/>
  <c r="I12" i="95"/>
  <c r="I27" i="95"/>
  <c r="I5" i="95"/>
  <c r="I19" i="95"/>
  <c r="I20" i="95"/>
  <c r="I6" i="95"/>
  <c r="H22" i="95"/>
  <c r="H8" i="95"/>
  <c r="H17" i="95"/>
  <c r="H4" i="95"/>
  <c r="H26" i="95"/>
  <c r="H11" i="95"/>
  <c r="H19" i="95"/>
  <c r="H5" i="95"/>
  <c r="H6" i="95"/>
  <c r="H20" i="95"/>
  <c r="H9" i="95"/>
  <c r="H23" i="95"/>
  <c r="H10" i="95"/>
  <c r="H25" i="95"/>
  <c r="H12" i="95"/>
  <c r="H27" i="95"/>
  <c r="H21" i="95"/>
  <c r="H7" i="95"/>
  <c r="L8" i="95"/>
  <c r="L32" i="95" l="1"/>
  <c r="L9" i="95"/>
  <c r="B27" i="95"/>
  <c r="C19" i="95"/>
  <c r="D19" i="95"/>
  <c r="I34" i="95"/>
  <c r="I14" i="95"/>
  <c r="H14" i="95"/>
  <c r="H34" i="95"/>
</calcChain>
</file>

<file path=xl/sharedStrings.xml><?xml version="1.0" encoding="utf-8"?>
<sst xmlns="http://schemas.openxmlformats.org/spreadsheetml/2006/main" count="2053" uniqueCount="520">
  <si>
    <t>TOTAL</t>
  </si>
  <si>
    <t>DEL TRABAJO</t>
  </si>
  <si>
    <t>PROFESIONALES</t>
  </si>
  <si>
    <t>HOMBRES</t>
  </si>
  <si>
    <t>MUJERES</t>
  </si>
  <si>
    <t>INVALIDEZ PARCIAL</t>
  </si>
  <si>
    <t>INVALIDEZ TOTAL</t>
  </si>
  <si>
    <t>GRAN INVALIDEZ</t>
  </si>
  <si>
    <t>ACCIDENTES DE TRAYECTO</t>
  </si>
  <si>
    <t>ENFERMEDAD PROFESIONAL</t>
  </si>
  <si>
    <t>VIUDEZ</t>
  </si>
  <si>
    <t>ORFANDAD</t>
  </si>
  <si>
    <t>(MILES DE $)</t>
  </si>
  <si>
    <t xml:space="preserve">INVALIDEZ TOTAL </t>
  </si>
  <si>
    <t xml:space="preserve">MONTO </t>
  </si>
  <si>
    <t>CAUSAL</t>
  </si>
  <si>
    <t>INDEMNIZACIONES</t>
  </si>
  <si>
    <t>INDEMNIZACIONES PAGADAS</t>
  </si>
  <si>
    <t>INVALIDEZ</t>
  </si>
  <si>
    <t>MONTO (MILES DE $)</t>
  </si>
  <si>
    <t xml:space="preserve"> </t>
  </si>
  <si>
    <t>ENFERMEDAD</t>
  </si>
  <si>
    <t>ACCIDENTES</t>
  </si>
  <si>
    <t>PROFESIONAL</t>
  </si>
  <si>
    <t>NÚMERO</t>
  </si>
  <si>
    <t>REGIÓN</t>
  </si>
  <si>
    <t>TIPO DE PENSIÓN</t>
  </si>
  <si>
    <t xml:space="preserve">DE TRAYECTO </t>
  </si>
  <si>
    <t xml:space="preserve">NÚMERO </t>
  </si>
  <si>
    <t>De Arica y Parinacota</t>
  </si>
  <si>
    <t>De Tarapacá</t>
  </si>
  <si>
    <t>De Antofagasta</t>
  </si>
  <si>
    <t>De Atacama</t>
  </si>
  <si>
    <t>De Coquimbo</t>
  </si>
  <si>
    <t>De Valparaíso</t>
  </si>
  <si>
    <t>Del Libertador Gral. B. O'Higgins</t>
  </si>
  <si>
    <t>Del Maule</t>
  </si>
  <si>
    <t>Del Biobío</t>
  </si>
  <si>
    <t>De La Araucanía</t>
  </si>
  <si>
    <t>De Los Ríos</t>
  </si>
  <si>
    <t>De Los Lagos</t>
  </si>
  <si>
    <t>Aysén del Gral. C. Ibáñez del Campo</t>
  </si>
  <si>
    <t>De Magallanes y la Antártica Chilena</t>
  </si>
  <si>
    <t>Metropolitana de Santiago</t>
  </si>
  <si>
    <t>TRABAJADORES INDEPENDIENTES</t>
  </si>
  <si>
    <t>I</t>
  </si>
  <si>
    <t xml:space="preserve">CUADRO N° 1 </t>
  </si>
  <si>
    <t xml:space="preserve">CUADRO N° 2 </t>
  </si>
  <si>
    <t>CUADRO N° 4</t>
  </si>
  <si>
    <t>CUADRO N° 5</t>
  </si>
  <si>
    <t>CUADRO N° 6</t>
  </si>
  <si>
    <t>CUADRO N° 7</t>
  </si>
  <si>
    <t>CUADRO N° 8</t>
  </si>
  <si>
    <t>CUADRO N° 7 - A</t>
  </si>
  <si>
    <t>CUADRO N° 7 - B</t>
  </si>
  <si>
    <t>CUADRO N° 8 - A</t>
  </si>
  <si>
    <t>CUADRO N° 8 - B</t>
  </si>
  <si>
    <t>CUADRO N° 9</t>
  </si>
  <si>
    <t>CUADRO N° 10</t>
  </si>
  <si>
    <t>CUADRO N° 11</t>
  </si>
  <si>
    <t>CUADRO N° 12</t>
  </si>
  <si>
    <t>CUADRO N° 13</t>
  </si>
  <si>
    <t>CUADRO N° 14</t>
  </si>
  <si>
    <t>CUADRO N° 15</t>
  </si>
  <si>
    <t>CUADRO N° 16</t>
  </si>
  <si>
    <t>CUADRO N° 17</t>
  </si>
  <si>
    <t>CUADRO N° 18</t>
  </si>
  <si>
    <t>CUADRO N° 19</t>
  </si>
  <si>
    <t>CUADRO N° 20</t>
  </si>
  <si>
    <t>CUADRO N° 22</t>
  </si>
  <si>
    <t>CUADRO N° 23</t>
  </si>
  <si>
    <t>CUADRO N° 24</t>
  </si>
  <si>
    <t>CUADRO N° 26</t>
  </si>
  <si>
    <t>CUADRO N° 27</t>
  </si>
  <si>
    <t>CUADRO N° 28</t>
  </si>
  <si>
    <t xml:space="preserve">NÚMERO TRABAJADORES </t>
  </si>
  <si>
    <t xml:space="preserve">  COTIZACIÓN RECAUDADA (M$)</t>
  </si>
  <si>
    <t>ACCIDENTES DEL TRABAJO (2)</t>
  </si>
  <si>
    <t>SECCIÓN</t>
  </si>
  <si>
    <t>A</t>
  </si>
  <si>
    <t>B</t>
  </si>
  <si>
    <t>C</t>
  </si>
  <si>
    <t>D</t>
  </si>
  <si>
    <t>E</t>
  </si>
  <si>
    <t>F</t>
  </si>
  <si>
    <t>G</t>
  </si>
  <si>
    <t>H</t>
  </si>
  <si>
    <t>J</t>
  </si>
  <si>
    <t>K</t>
  </si>
  <si>
    <t>L</t>
  </si>
  <si>
    <t>M</t>
  </si>
  <si>
    <t>N</t>
  </si>
  <si>
    <t>O</t>
  </si>
  <si>
    <t>P</t>
  </si>
  <si>
    <t>Q</t>
  </si>
  <si>
    <t>ART. 88 LEY N° 20.255</t>
  </si>
  <si>
    <t xml:space="preserve"> TOTAL COTIZACIÓN RECAUDADA (M$)</t>
  </si>
  <si>
    <t xml:space="preserve"> TRABAJADORES DEPENDIENTES</t>
  </si>
  <si>
    <t>Art. 88 Ley N° 20.255</t>
  </si>
  <si>
    <t>Del Libertador Gral. Bdo. O'Higgins</t>
  </si>
  <si>
    <t xml:space="preserve"> TRABAJADORES INDEPENDIENTES</t>
  </si>
  <si>
    <t xml:space="preserve">MES ANTEPRECEDENTE AL INFORMADO </t>
  </si>
  <si>
    <t>MES PRECEDENTE AL INFORMADO</t>
  </si>
  <si>
    <t>MES ANTERIOR AL ANTEPRECEDENTE</t>
  </si>
  <si>
    <t xml:space="preserve">NÚMERO DE DÍAS DE SUBSIDIO PAGADOS Y MONTO, SEGÚN CAUSAL </t>
  </si>
  <si>
    <t>ACCIDENTES DEL TRABAJO</t>
  </si>
  <si>
    <t xml:space="preserve">ENFERMEDADES PROFESIONALES </t>
  </si>
  <si>
    <t>Total</t>
  </si>
  <si>
    <t>Parcial</t>
  </si>
  <si>
    <t>Gran</t>
  </si>
  <si>
    <t>OTROS MESES</t>
  </si>
  <si>
    <t xml:space="preserve">CUADRO N° 3 </t>
  </si>
  <si>
    <t>COTIZACIÓN RECAUDADA (miles de $)</t>
  </si>
  <si>
    <t>NÚMERO ADMINISTRADORES DELEGADOS COTIZANTES (1)</t>
  </si>
  <si>
    <t>OTRAS PENSIONES (3)</t>
  </si>
  <si>
    <t xml:space="preserve">INVALIDEZ PARCIAL </t>
  </si>
  <si>
    <t>INVALIDEZ  PARCIAL</t>
  </si>
  <si>
    <t>(MONTO EN MILES DE $)</t>
  </si>
  <si>
    <t>SECTOR PRIVADO</t>
  </si>
  <si>
    <t>SECTOR EMPLEADOR</t>
  </si>
  <si>
    <t>INFORMACIÓN DE COTIZANTES, PENSIONES, SUBSIDIOS E INDEMNIZACIONES</t>
  </si>
  <si>
    <t xml:space="preserve">REMUNERACIÓN IMPONIBLE            (miles de $) </t>
  </si>
  <si>
    <t>NÚMERO ADMINISTRADORES DELEGADOS COTIZANTES (2)</t>
  </si>
  <si>
    <t xml:space="preserve">REMUNERACIÓN IMPONIBLE          (miles de $) </t>
  </si>
  <si>
    <t>ACCIDENTES DE TRAYECTO (1)</t>
  </si>
  <si>
    <t>A.- SECTOR PRIVADO</t>
  </si>
  <si>
    <t>B.- SECTOR PÚBLICO</t>
  </si>
  <si>
    <t>SUB-TOTAL TRABAJADORES DEPENDIENTES</t>
  </si>
  <si>
    <t>SUB-TOTAL TRABAJADORES INDEPENDIENTES</t>
  </si>
  <si>
    <t>TOTAL GENERAL</t>
  </si>
  <si>
    <t>OTRAS PENSIONES (2)</t>
  </si>
  <si>
    <t>CALIDAD DEL TRABAJADOR</t>
  </si>
  <si>
    <t>OBREROS</t>
  </si>
  <si>
    <t xml:space="preserve">EMPLEADOS </t>
  </si>
  <si>
    <t>ACCIDENTE DE TRAYECTO  (1)</t>
  </si>
  <si>
    <t>NÚMERO DE SUBSIDIOS INICIADOS TRABAJADORES DEPENDIENTES DEL SECTOR PRIVADO, SEGÚN REGIÓN, CAUSAL Y SEXO</t>
  </si>
  <si>
    <t xml:space="preserve">DE TRAYECTO (1) </t>
  </si>
  <si>
    <t>NÚMERO DE SUBSIDIOS INICIADOS TRABAJADORES DEPENDIENTES (1) SEGÚN ACTIVIDAD ECONÓMICA, CAUSAL Y SEXO</t>
  </si>
  <si>
    <t xml:space="preserve">DE TRAYECTO (3) </t>
  </si>
  <si>
    <t xml:space="preserve">TRABAJADORES DEPENDIENTES </t>
  </si>
  <si>
    <t>NÚMERO DE DÍAS DE SUBSIDIO PAGADOS A TRABAJADORES DEPENDIENTES  DEL SECTOR PRIVADO, SEGÚN REGIÓN, CAUSAL Y SEXO</t>
  </si>
  <si>
    <t xml:space="preserve"> A C C I D E N T E S</t>
  </si>
  <si>
    <t>ENFERMEDADES</t>
  </si>
  <si>
    <t>A C C I D E N T E S</t>
  </si>
  <si>
    <t>ENFERMEDADES PROFESIONALES</t>
  </si>
  <si>
    <t>NÚMERO DE DÍAS DE SUBSIDIO PAGADOS A TRABAJADORES DEPENDIENTES  DEL SECTOR PÚBLICO, SEGÚN REGIÓN, CAUSAL Y SEXO</t>
  </si>
  <si>
    <t>NÚMERO DE DÍAS DE SUBSIDIO PAGADOS A TRABAJADORES DEPENDIENTES (1) SEGÚN ACTIVIDAD ECONÓMICA, CAUSAL Y SEXO</t>
  </si>
  <si>
    <t>DE TRAYECTO (3)</t>
  </si>
  <si>
    <t>TOTAL ACCIDENTES</t>
  </si>
  <si>
    <t>SECTOR PÚBLICO (2)</t>
  </si>
  <si>
    <t xml:space="preserve">(2) Corresponde a los trabajadores incorporados al Seguro de la Ley N° 16.744 por la Ley N° 19.345 (detallados en el art. 1°). </t>
  </si>
  <si>
    <t>(1) Corresponde al número de trabajadores dependientes por los cuales se efectuaron cotizaciones y los trabajadores independientes que pagaron cotizaciones en el mes que se informa, por remuneraciones o rentas devengadas en los meses precedentes (que se deben detallar) y otros meses de mayor antigüedad.</t>
  </si>
  <si>
    <t>SECTOR PRIVADO (2)</t>
  </si>
  <si>
    <t>SECTOR PÚBLICO (3)</t>
  </si>
  <si>
    <t xml:space="preserve">(3) Corresponde a los trabajadores incorporados al Seguro de la Ley N° 16.744 por la Ley N° 19.345 (detallados en el art. 1°). </t>
  </si>
  <si>
    <t xml:space="preserve">CUADRO N° 2 - A </t>
  </si>
  <si>
    <t xml:space="preserve">CUADRO N° 2 - B </t>
  </si>
  <si>
    <t xml:space="preserve"> REMUNERACIÓN O RENTA IMPONIBLE (M$)</t>
  </si>
  <si>
    <t xml:space="preserve"> TOTAL REMUNERACIÓN O RENTA IMPONIBLE (M$)</t>
  </si>
  <si>
    <t>SECTOR PÚBLICO (4)</t>
  </si>
  <si>
    <t xml:space="preserve">(4) Corresponde a los trabajadores incorporados al Seguro de la Ley N° 16.744 por la Ley N° 19.345 (detallados en el art. 1°). </t>
  </si>
  <si>
    <t>MES EN QUE SE DEVENGARON LAS REMUNERACIONES O RENTAS</t>
  </si>
  <si>
    <t>MADRE DE HIJOS DE FILIACIÓN NO MATRIMONIAL</t>
  </si>
  <si>
    <t>NÚMERO DE PENSIONES EMITIDAS A PAGO (1) SEGÚN REGIÓN Y TIPO DE PENSIÓN</t>
  </si>
  <si>
    <t>MONTO DE PENSIONES EMITIDAS A PAGO (1) SEGÚN REGIÓN Y TIPO DE PENSIÓN</t>
  </si>
  <si>
    <t>TOTAL PENSIONES CONCEDIDAS</t>
  </si>
  <si>
    <t>MADRE HIJOS DE FIL. NO MATRIMONIAL</t>
  </si>
  <si>
    <t>(EN MILES DE $)</t>
  </si>
  <si>
    <t>MONTO MENSUAL (1) PENSIONES CONCEDIDAS SEGÚN SECTOR EMPLEADOR, TIPO DE PENSIÓN Y CAUSAL</t>
  </si>
  <si>
    <t>ACCIDENTES DE TRAYECTO (2)</t>
  </si>
  <si>
    <t>TOTAL TRABAJADORES SECTOR PRIVADO</t>
  </si>
  <si>
    <t>MONTO (M$)</t>
  </si>
  <si>
    <t>SECTOR PÚBLICO (1)</t>
  </si>
  <si>
    <t xml:space="preserve">(1) Corresponde a los trabajadores incorporados al Seguro de la Ley N° 16.744 por la Ley N° 19.345 (detallados en el art. 1°). </t>
  </si>
  <si>
    <t>CUADRO N° 9 - A</t>
  </si>
  <si>
    <r>
      <rPr>
        <sz val="11"/>
        <rFont val="Agency FB"/>
        <family val="2"/>
      </rPr>
      <t xml:space="preserve">• </t>
    </r>
    <r>
      <rPr>
        <sz val="11"/>
        <rFont val="MS Sans Serif"/>
        <family val="2"/>
      </rPr>
      <t>TRABAJADORAS DEPENDIENTES</t>
    </r>
  </si>
  <si>
    <t>SUB-TOTAL TRABAJADORAS DEPENDIENTES</t>
  </si>
  <si>
    <t>SUB-TOTAL TRABAJADORAS INDEPENDIENTES</t>
  </si>
  <si>
    <t>CONSECUENCIAS (1)</t>
  </si>
  <si>
    <t>NÚMERO DE ACCIDENTES SEGÚN CONSECUENCIA, CAUSAL Y SEXO</t>
  </si>
  <si>
    <t>ALTA NO INMEDIATA</t>
  </si>
  <si>
    <t>CONSECUENCIAS (2)</t>
  </si>
  <si>
    <t>NÚMERO PENSIONES CONCEDIDAS EN EL MES SEGÚN SECTOR EMPLEADOR, TIPO DE PENSIÓN Y CAUSAL</t>
  </si>
  <si>
    <r>
      <rPr>
        <sz val="10"/>
        <rFont val="Agency FB"/>
        <family val="2"/>
      </rPr>
      <t>•</t>
    </r>
    <r>
      <rPr>
        <sz val="10"/>
        <rFont val="MS Sans Serif"/>
        <family val="2"/>
      </rPr>
      <t xml:space="preserve"> TRABAJADORES DEPENDIENTES</t>
    </r>
  </si>
  <si>
    <t>TOTALES</t>
  </si>
  <si>
    <t>(1) La consecuencia se considera a la fecha del accidente. No se incluyen reingresos.</t>
  </si>
  <si>
    <t xml:space="preserve">(2) Actividad económica según Glosa Sección clasificador CIIU.cl 2007. </t>
  </si>
  <si>
    <t>(1) Considera los trabajadores de los sectores privado y público.</t>
  </si>
  <si>
    <t>NÚMERO DE ACCIDENTES DEL TRABAJO SEGÚN CONSECUENCIA Y ACTIVIDAD ECONÓMICA (1)</t>
  </si>
  <si>
    <t>NÚMERO Y MONTO DE PENSIONES LEY N° 16.744 (a) CONCEDIDAS A TRABAJADORES SECTOR PRIVADO, SEGÚN CALIDAD DEL TRABAJADOR</t>
  </si>
  <si>
    <t>NÚMERO DE SUBSIDIOS INICIADOS TRABAJADORES INDEPENDIENTES (1) SEGÚN REGIÓN, CAUSAL Y SEXO</t>
  </si>
  <si>
    <t>NÚMERO DE SUBSIDIOS INICIADOS TRABAJADORES INDEPENDIENTES (1) SEGÚN ACTIVIDAD ECONÓMICA, CAUSAL Y SEXO</t>
  </si>
  <si>
    <t>Art. 89 Ley N° 20.255 (2)</t>
  </si>
  <si>
    <t>(2) Actividad económica según Glosa Sección clasificador CIIU.cl 2007.</t>
  </si>
  <si>
    <t>NÚMERO DE DÍAS DE SUBSIDIO PAGADOS A TRABAJADORES INDEPENDIENTES (1) SEGÚN REGIÓN, CAUSAL Y SEXO</t>
  </si>
  <si>
    <t>NÚMERO DE DÍAS DE SUBSIDIO PAGADOS A TRABAJADORES INDEPENDIENTES (1) SEGÚN ACTIVIDAD ECONÓMICA, CAUSAL Y SEXO</t>
  </si>
  <si>
    <t>ART. 89 LEY N° 20.255 (4)</t>
  </si>
  <si>
    <t>ART. 89 LEY N° 20.255 (5)</t>
  </si>
  <si>
    <t>ART. 89 LEY N° 20.255 (3)</t>
  </si>
  <si>
    <t>(4) Debe considerar además a los trabajadores independientes incorporados al Seguro de la Ley N° 16.744, con anterioridad a la vigencia de la Ley N° 20.255.</t>
  </si>
  <si>
    <t>(5) Debe considerar además a los trabajadores independientes incorporados al Seguro de la Ley N° 16.744, con anterioridad a la vigencia de la Ley N° 20.255.</t>
  </si>
  <si>
    <t>(3) Debe considerar además a los trabajadores independientes incorporados al Seguro de la Ley N° 16.744, con anterioridad a la vigencia de la Ley N° 20.255.</t>
  </si>
  <si>
    <t>(1) Considera a los trabajadores independientes Ley N° 20.255, artículos 88 y 89, así como los independientes incorporados al Seguro de la Ley N° 16.744, con anterioridad a la vigencia de la citada Ley N° 20.255.</t>
  </si>
  <si>
    <t>ALTA INMEDIATA (3)</t>
  </si>
  <si>
    <t>(3) Se entenderá alta inmediata cuando el profesional competente determina que el trabajador no requiere guardar reposo y puede reintegrarse de inmediato a su trabajo.</t>
  </si>
  <si>
    <t xml:space="preserve">(1) Actividad económica según Glosa Sección clasificador CIIU.cl 2007. </t>
  </si>
  <si>
    <t>(2) Incluye accidentes del trabajo, de trayecto y ocurridos a dirigentes sindicales y gremiales.</t>
  </si>
  <si>
    <t>(1) En trabajadores dependientes, conjuntamente con las pensiones originadas por accidentes de trayecto, deberán informarse las pensiones originadas por accidentes de los dirigentes ocurridos a causa o con ocasión del desempeño de sus actividades gremiales.</t>
  </si>
  <si>
    <t>(2) Considera a los independientes Ley N° 20.255, artículos 88 y 89, así como de independientes incorporados al Seguro de la Ley N° 16.744, con anterioridad a la vigencia de la citada Ley N° 20.255.</t>
  </si>
  <si>
    <t>(2) En trabajadores dependientes conjuntamente con los montos de las pensiones originadas por accidentes de trayecto, deberán informarse los montos de las pensiones originadas por accidentes de los dirigentes ocurridos a causa o con ocasión del desempeño de sus actividades gremiales.</t>
  </si>
  <si>
    <t>(1) Conjuntamente con las pensiones concedidas por accidentes de trayecto, deberán informarse las pensiones originadas por accidentes de los dirigentes ocurridos a causa o con ocasión del desempeño de sus actividades gremiales.</t>
  </si>
  <si>
    <t>(1) Considera los trabajadores de los sectores privado y público y debe incluir los subsidios iniciados originados en accidentes del trabajo, accidentes de trayecto y accidentes ocurridos a dirigentes a causa o con ocasión del desempeño de sus actividades gremiales y por enfermedades profesionales.</t>
  </si>
  <si>
    <t>(1) Conjuntamente con los subsidios iniciados por accidentes de trayecto, deberán informarse los originados por accidentes de los dirigentes sindicales ocurridos a causa o con ocasión del desempeño de sus actividades gremiales.</t>
  </si>
  <si>
    <t>(3) Conjuntamente con los subsidios iniciados por accidentes de trayecto, deberán informarse los originados por accidentes de los dirigentes ocurridos a causa o con ocasión del desempeño de sus actividades gremiales.</t>
  </si>
  <si>
    <r>
      <rPr>
        <sz val="10"/>
        <rFont val="Agency FB"/>
        <family val="2"/>
      </rPr>
      <t>•</t>
    </r>
    <r>
      <rPr>
        <sz val="10"/>
        <rFont val="MS Sans Serif"/>
        <family val="2"/>
      </rPr>
      <t xml:space="preserve"> NÚMERO  DE DÍAS  DE SUBSIDIO PAGADOS</t>
    </r>
  </si>
  <si>
    <r>
      <rPr>
        <sz val="10"/>
        <rFont val="Agency FB"/>
        <family val="2"/>
      </rPr>
      <t>•</t>
    </r>
    <r>
      <rPr>
        <sz val="10"/>
        <rFont val="MS Sans Serif"/>
        <family val="2"/>
      </rPr>
      <t xml:space="preserve"> MONTO SUBSIDIOS PAGADOS (MILES DE $)</t>
    </r>
  </si>
  <si>
    <t>(2) Debe considerar además a los trabajadores independientes incorporados al Seguro de la Ley N° 16.744, con anterioridad a la vigencia de la Ley N° 20.255.</t>
  </si>
  <si>
    <t>(1) Corresponde al total de pensiones emitidas a pago.</t>
  </si>
  <si>
    <t>(1) Monto mensual al mes del informe. Si se ha pagado más de un mes debe registrarse el monto del beneficio al mes que se está informando.</t>
  </si>
  <si>
    <t>CUADRO N° 25</t>
  </si>
  <si>
    <t xml:space="preserve"> TRABAJADORES INDEPENDIENTES QUE COTIZARON</t>
  </si>
  <si>
    <t>NÚMERO ENTIDADES EMPLEADORAS COTIZANTES (1)</t>
  </si>
  <si>
    <t>NÚMERO Y MONTO DE PENSIONES EMITIDAS A PAGO (1) SEGÚN TIPO DE PENSIÓN Y CAUSAL</t>
  </si>
  <si>
    <t>NÚMERO Y MONTO DE PENSIONES EMITIDAS A PAGO (1) SEGÚN TIPO DE PENSIÓN Y SEXO DEL BENEFICIARIO</t>
  </si>
  <si>
    <t>ACCIDENTES DE TRAYECTO (3)</t>
  </si>
  <si>
    <t>ENTIDADES EMPLEADORAS COTIZANTES Y TRABAJADORES POR LOS QUE SE COTIZÓ SEGÚN ACTIVIDAD ECONÓMICA</t>
  </si>
  <si>
    <t>NÚMERO ENTIDADES EMPLEADORAS COTIZANTES (2)</t>
  </si>
  <si>
    <t>MESES ANTERIORES</t>
  </si>
  <si>
    <t>(2) Se debe informar el número de entidades empleadoras de los sectores privado y público que cotizaron en el mes. Si en el mes informado algunas entidades pagaron cotizaciones atrasadas, se deberán contabilizar esos meses en forma separada y tantas veces como meses se estén pagando.</t>
  </si>
  <si>
    <t>DEPENDIENTES POR LOS QUE SE COTIZÓ (3)</t>
  </si>
  <si>
    <t>INDEPENDIENTES COTIZANTES (4)</t>
  </si>
  <si>
    <t xml:space="preserve"> TRABAJADORES DEPENDIENTES POR LOS QUE SE COTIZÓ</t>
  </si>
  <si>
    <t xml:space="preserve">TOTAL DE TRABAJADORES CON COTIZACIONES </t>
  </si>
  <si>
    <t>TOTAL DE TRABAJADORES CON COTIZACIONES</t>
  </si>
  <si>
    <t xml:space="preserve">Nota: La información del número total de trabajadores con cotizaciones de este cuadro deberá coincidir con la del total  de trabajadores con cotizaciones del cuadro N° 1.  </t>
  </si>
  <si>
    <t>NÚMERO TRABAJADORES POR LOS QUE SE COTIZÓ (3)</t>
  </si>
  <si>
    <t>(2) Se debe informar el número de administradores delegados que cotizaron en el mes. Si eventualmente en el mes informado algún administrador paga cotizaciones atrasadas, se deberá contabilizar en forma separada, tantas veces como meses esté pagando.</t>
  </si>
  <si>
    <t>NÚMERO TRABAJADORES POR LOS QUE SE COTIZÓ (2)</t>
  </si>
  <si>
    <t>(1) Se debe informar el número de administradores delegados que cotizaron en el mes. Si eventualmente en el mes informado algún administrador paga cotizaciones atrasadas, se deberá contabilizar en forma separada tantas veces como meses esté pagando.</t>
  </si>
  <si>
    <t>MES INFORMADO</t>
  </si>
  <si>
    <t>(3) Se informará el número de trabajadores por los cuales se cotizó en el mes. En caso de pago de cotizaciones atrasadas, se deberán informar en forma separada tantas veces el número de trabajadores como meses se estén pagando, pero sólo se debe informar una vez al trabajador en los casos que además de la remuneración, en el mes le pagaron bonos o gratificaciones.</t>
  </si>
  <si>
    <t>REMUNERACIONES O RENTAS IMPONIBLES Y COTIZACIONES (1) SEGÚN ACTIVIDAD ECONÓMICA</t>
  </si>
  <si>
    <t>ENTIDADES EMPLEADORAS COTIZANTES Y TRABAJADORES POR LOS QUE SE COTIZÓ SEGÚN REGIÓN Y SECTOR EMPLEADOR</t>
  </si>
  <si>
    <t>DEPENDIENTES POR LOS QUE SE COTIZÓ (2)</t>
  </si>
  <si>
    <t>INDEPENDIENTES COTIZANTES (3)</t>
  </si>
  <si>
    <t xml:space="preserve">(1) Se debe informar el número de entidades empleadoras que cotizaron en el mes. Si en el mes informado algunas entidades pagaron cotizaciones atrasadas, se deberán contabilizar tantas veces como meses se estén pagando.  </t>
  </si>
  <si>
    <t>REMUNERACIONES O RENTAS IMPONIBLES Y COTIZACIONES (1) SEGÚN REGIÓN Y SECTOR EMPLEADOR</t>
  </si>
  <si>
    <t>NÚMERO DE ENTIDADES EMPLEADORAS COTIZANTES SEGÚN REGIÓN Y ACTIVIDAD ECONÓMICA (1)</t>
  </si>
  <si>
    <t>NÚMERO TOTAL DE TRABAJADORES DEPENDIENTES POR LOS QUE SE COTIZÓ, SEGÚN REGIÓN Y ACTIVIDAD ECONÓMICA (1)</t>
  </si>
  <si>
    <t xml:space="preserve">NÚMERO TOTAL DE TRABAJADORES DEPENDIENTES POR LOS QUE SE COTIZÓ (1), SEGÚN REGIÓN Y ACTIVIDAD ECONÓMICA (2) </t>
  </si>
  <si>
    <t>(1) Considera a las trabajadoras independientes Ley N° 20.255, artículos 88 y 89, así como las independientes incorporadas al Seguro de la Ley N° 16.744, con anterioridad a la vigencia de la citada Ley N° 20.255.</t>
  </si>
  <si>
    <t>TOTAL ENTIDAD. EMPLEAD.</t>
  </si>
  <si>
    <t>TOTAL TRABAJADORES DEPENDIENTES</t>
  </si>
  <si>
    <t>TOTAL TRABAJADORAS DEPENDIENTES</t>
  </si>
  <si>
    <t>TOTAL TRABAJADORES INDEPENDIENT.</t>
  </si>
  <si>
    <t>NÚMERO TOTAL DE TRABAJADORES INDEPENDIENTES COTIZANTES (1), SEGÚN REGIÓN Y ACTIVIDAD ECONÓMICA (2)</t>
  </si>
  <si>
    <t>TOTAL TRABAJADORAS INDEPENDIENT.</t>
  </si>
  <si>
    <t>TOTAL PENSIONES</t>
  </si>
  <si>
    <t>TOTAL MONTO</t>
  </si>
  <si>
    <t>NÚMERO DE SUBSIDIOS INICIADOS TRABAJADORES DEPENDIENTES (1), SEGÚN REGIÓN Y ACTIVIDAD ECONÓMICA (2)</t>
  </si>
  <si>
    <t>TOTAL SUBSIDIOS INICIADOS</t>
  </si>
  <si>
    <t>NÚMERO DE DÍAS DE SUBSIDIO PAGADOS A TRABAJADORES DEPENDIENTES (1) SEGÚN REGIÓN Y ACTIVIDAD ECONÓMICA (2)</t>
  </si>
  <si>
    <t>TOTAL DÍAS SUBSIDIO PAGADOS</t>
  </si>
  <si>
    <t>NÚMERO DE DÍAS DE SUBSIDIO PAGADOS A TRABAJADORES INDEPENDIENTES (1) SEGÚN REGIÓN Y ACTIVIDAD ECONÓMICA (2)</t>
  </si>
  <si>
    <t>TOTAL ACCIDENT.</t>
  </si>
  <si>
    <r>
      <rPr>
        <b/>
        <sz val="10"/>
        <rFont val="Agency FB"/>
        <family val="2"/>
      </rPr>
      <t>•</t>
    </r>
    <r>
      <rPr>
        <b/>
        <sz val="10"/>
        <rFont val="MS Sans Serif"/>
        <family val="2"/>
      </rPr>
      <t xml:space="preserve"> TRABAJADORES DEPENDIENTES</t>
    </r>
  </si>
  <si>
    <r>
      <rPr>
        <b/>
        <sz val="10"/>
        <rFont val="Agency FB"/>
        <family val="2"/>
      </rPr>
      <t>•</t>
    </r>
    <r>
      <rPr>
        <b/>
        <sz val="10"/>
        <rFont val="MS Sans Serif"/>
        <family val="2"/>
      </rPr>
      <t xml:space="preserve"> TRABAJADORES INDEPENDIENTES (2)</t>
    </r>
  </si>
  <si>
    <r>
      <t xml:space="preserve">A.- </t>
    </r>
    <r>
      <rPr>
        <u/>
        <sz val="10"/>
        <rFont val="MS Sans Serif"/>
        <family val="2"/>
      </rPr>
      <t>SECTOR PRIVADO</t>
    </r>
  </si>
  <si>
    <r>
      <t xml:space="preserve">B.- </t>
    </r>
    <r>
      <rPr>
        <u/>
        <sz val="10"/>
        <rFont val="MS Sans Serif"/>
        <family val="2"/>
      </rPr>
      <t>SECTOR PÚBLICO</t>
    </r>
  </si>
  <si>
    <r>
      <rPr>
        <b/>
        <sz val="10"/>
        <rFont val="Agency FB"/>
        <family val="2"/>
      </rPr>
      <t>•</t>
    </r>
    <r>
      <rPr>
        <b/>
        <sz val="10"/>
        <rFont val="MS Sans Serif"/>
        <family val="2"/>
      </rPr>
      <t xml:space="preserve"> TRABAJADORES INDEPENDIENTES (3)</t>
    </r>
  </si>
  <si>
    <t>(2) Conjuntamente con los subsidios iniciados por accidentes de trayecto, deberán informarse los originados por accidentes de los dirigentes ocurridos a causa o con ocasión del desempeño de sus actividades gremiales.</t>
  </si>
  <si>
    <t>NÚMERO DE SUBSIDIOS INICIADOS TRABAJADORES DEPENDIENTES DEL SECTOR PÚBLICO (1), SEGÚN REGIÓN, CAUSAL Y SEXO</t>
  </si>
  <si>
    <r>
      <rPr>
        <b/>
        <sz val="10"/>
        <rFont val="Agency FB"/>
        <family val="2"/>
      </rPr>
      <t xml:space="preserve">• </t>
    </r>
    <r>
      <rPr>
        <b/>
        <sz val="10"/>
        <rFont val="MS Sans Serif"/>
        <family val="2"/>
      </rPr>
      <t>TRABAJADORES INDEPENDIENTES (1)</t>
    </r>
  </si>
  <si>
    <t xml:space="preserve">ADMINISTRADORES DELEGADOS COTIZANTES, TRABAJADORES POR LOS QUE SE COTIZÓ, REMUNERACIONES IMPONIBLES Y COTIZACIONES, SEGÚN REGIÓN </t>
  </si>
  <si>
    <t xml:space="preserve">(1) Se entenderá por accidente del trabajo a toda lesión que un trabajador sufra a causa de su trabajo y que le produzca incapacidad temporal o permanente o muerte. Actividad económica según Glosa Sección clasificador CIIU.cl 2007. </t>
  </si>
  <si>
    <t xml:space="preserve">(2) Se entenderá por accidente del trabajo a toda lesión que un trabajador sufra a causa de su trabajo y que le produzca incapacidad temporal o permanente o muerte. </t>
  </si>
  <si>
    <t>DEL TRABAJO (2)</t>
  </si>
  <si>
    <r>
      <rPr>
        <sz val="10"/>
        <rFont val="Agency FB"/>
        <family val="2"/>
      </rPr>
      <t>•</t>
    </r>
    <r>
      <rPr>
        <sz val="10"/>
        <rFont val="MS Sans Serif"/>
        <family val="2"/>
      </rPr>
      <t xml:space="preserve"> TRABAJADORES DEPENDIENTES (4)</t>
    </r>
  </si>
  <si>
    <t xml:space="preserve">(4) Considera los accidentes ocurridos a los trabajadores de los sectores privado y público.  </t>
  </si>
  <si>
    <t>ALTA INMEDIATA (5)</t>
  </si>
  <si>
    <t>(5) Se entenderá alta inmediata cuando el profesional competente determina que el trabajador no requiere guardar reposo y puede reintegrarse de inmediato a su trabajo.</t>
  </si>
  <si>
    <t>(2) La consecuencia se considera a la fecha del accidente. No se incluyen reingresos, accidentes de trayecto ni los ocurridos a dirigentes sindicales.</t>
  </si>
  <si>
    <t>NÚMERO DE SUBSIDIOS INICIADOS TRABAJADORES INDEPENDIENTES (1), SEGÚN REGIÓN Y ACTIVIDAD ECONÓMICA (2)</t>
  </si>
  <si>
    <t>NÚMERO Y MONTO INDEMNIZACIONES SEGÚN SECTOR EMPLEADOR, CAUSAL Y SEXO</t>
  </si>
  <si>
    <t>(1) Considera a los trabajadores independientes Ley N° 20.255, artículos 88 y 89, así como los independientes incorporados al Seguro de la Ley N°16.744, con anterioridad a la vigencia de la citada Ley N° 20.255.</t>
  </si>
  <si>
    <t xml:space="preserve">(4) Se informará el número de trabajadores independientes que efectuaron cotizaciones en el mes. En caso de pago de cotizaciones atrasadas, se deberán informar en forma separada tantas veces el número de trabajadores como meses se estén pagando. </t>
  </si>
  <si>
    <t>(2) Se informará el número de trabajadores por los cuales se efectuaron cotizaciones en el mes. En caso de pago de cotizaciones atrasadas, se deberán informar en forma separada tantas veces el número de trabajadores como meses se estén pagando, pero sólo se debe informar una vez al trabajador en los casos que además de la remuneración, en el mes le pagaron bonos o gratificaciones.</t>
  </si>
  <si>
    <t xml:space="preserve">(1) Corresponde a los trabajadoras por las que se cotizó de los sectores privado y público, incluyendo los administradores delegados. </t>
  </si>
  <si>
    <t>NÚMERO DE ACCIDENTES OCURRIDOS Y DE ENFERMEDADES PROFESIONALES DIAGNOSTICADAS Y NÚMERO DE DÍAS PERDIDOS (1), SEGÚN SECTOR EMPLEADOR</t>
  </si>
  <si>
    <t>(1) Se entenderá por:</t>
  </si>
  <si>
    <t>(2) En esta información se deberá incluir también los accidentes de los dirigentes ocurridos a causa o con ocasión del desempeño de sus actividades gremiales.</t>
  </si>
  <si>
    <t>(3) Considera a los trabajadores independientes Ley N° 20.255, artículos 88 y 89, así como los independientes incorporados al Seguro de la Ley N° 16.744, con anterioridad a la vigencia de la citada Ley N° 20.255.</t>
  </si>
  <si>
    <t>DÍAS PERDIDOS</t>
  </si>
  <si>
    <t>ACCIDENTES DE TRAYECTO (4)</t>
  </si>
  <si>
    <t>(2) En esta información se deberá incluir también los accidentes de las dirigentes ocurridos a causa o con ocasión del desempeño de sus actividades gremiales.</t>
  </si>
  <si>
    <r>
      <rPr>
        <sz val="11"/>
        <rFont val="Agency FB"/>
        <family val="2"/>
      </rPr>
      <t xml:space="preserve">• </t>
    </r>
    <r>
      <rPr>
        <sz val="11"/>
        <rFont val="MS Sans Serif"/>
        <family val="2"/>
      </rPr>
      <t>TRABAJADORAS INDEPENDIENTES (3)</t>
    </r>
  </si>
  <si>
    <t>(1) Debe incluir los subsidios iniciados originados en accidentes del trabajo, accidentes de trayecto y enfermedades profesionales. Considera a los trabajadores independientes Ley N° 20.255, artículos 88 y 89, así como los independientes incorporados al Seguro de la Ley N° 16.744, con anterioridad a la vigencia de la citada Ley N°20.255.</t>
  </si>
  <si>
    <t xml:space="preserve">DE TRAYECTO (2) </t>
  </si>
  <si>
    <t>(1) Considera los trabajadores de los sectores privado y público y debe incluir los días de subsidio pagados por accidentes del trabajo, accidentes de trayecto y accidentes ocurridos a dirigentes a causa o con ocasión del desempeño sus actividades gremiales y por enfermedades profesionales.</t>
  </si>
  <si>
    <t>(1) Conjuntamente con los días de subsidio pagados por accidentes de trayecto, deberán informarse los de subsidio pagados por accidentes ocurridos a los dirigentes a causa o con ocasión del desempeño de sus actividades gremiales.</t>
  </si>
  <si>
    <t>(3) Conjuntamente con el número de días de subsidio pagados por accidentes de trayecto, deberán informarse los de subsidio pagados por accidentes ocurridos a los dirigentes a causa o con ocasión del desempeño de sus actividades gremiales.</t>
  </si>
  <si>
    <t>(3) Considera a las trabajadoras independientes Ley N° 20.255, artículos 88 y 89, así como las independientes incorporadas al Seguro de la Ley N° 16.744, con anterioridad a la vigencia de la citada Ley N° 20.255.</t>
  </si>
  <si>
    <t>(1) Conjuntamente con los días de subsidio pagados por accidentes de trayecto, deberán informarse los de subsidio pagados por accidentes ocurridos a los dirigentes sindicales a causa o con ocasión del desempeño de sus actividades gremiales.</t>
  </si>
  <si>
    <t>ESTADÍSTICAS DE ACCIDENTES DEL TRABAJO Y ENFERMEDADES PROFESIONALES, LEY N° 16.744</t>
  </si>
  <si>
    <t>(3) Se informará el número de trabajadores de los sectores privado y público por los cuales se efectuaron cotizaciones en el mes. En caso de pago de cotizaciones atrasadas, se deberán informar tantas veces el número de trabajadores como meses se estén pagando. Este cuadro debe incluir la información de entidades y trabajadores por los que se cotizó, correspondientes a los administradores delegados.</t>
  </si>
  <si>
    <t>(1) Corresponden a las remuneraciones o rentas imponibles y cotizaciones recaudadas de los trabajadores informados en el cuadro N° 2 y debe incluir también en esta información la correspondiente a los administradores delegados.</t>
  </si>
  <si>
    <t xml:space="preserve">(1) Corresponden a las remuneraciones o rentas imponibles y cotizaciones recaudadas de los trabajadores informados en el cuadro N° 2 y debe incluir también en esta información la correspondiente a los administradores delegados. </t>
  </si>
  <si>
    <t>(3) Corresponderán a las pensiones del art. 1° transitorio de la Ley N° 16.744.</t>
  </si>
  <si>
    <t>(2) Corresponderán a las pensiones del art. 1° transitorio de la Ley N° 16.744.</t>
  </si>
  <si>
    <t xml:space="preserve">Nota: Los totales de este cuadro deberán coincidir con los del cuadro N° 2-A. </t>
  </si>
  <si>
    <t>NOTA: El total imponible y el total recaudado de este cuadro deberá coincidir con los totales correspondientes del cuadro N° 3.</t>
  </si>
  <si>
    <t xml:space="preserve">NOTA: El total de entidades empleadoras de este cuadro deberá coincidir con el total de entidades empleadoras (sectores privado y público) del cuadro N° 4 y debe incluir también la información correspondiente a los administradores delegados. </t>
  </si>
  <si>
    <t xml:space="preserve">NOTA: El total de trabajadores dependientes de este cuadro deberá coincidir con el total de trabajadores dependientes por los que se cotizó (sectores privado y público) del cuadro N° 4 y debe incluir también la información correspondiente a los administradores delegados. </t>
  </si>
  <si>
    <t xml:space="preserve">(1) Corresponde a los trabajadores por los que se cotizó de los sectores privado y público, incluyendo los administradores delegados. </t>
  </si>
  <si>
    <t>NOTA: El total de trabajadores independientes de este cuadro deberá coincidir con el total de trabajadores independientes cotizantes de los cuadros N°s. 2 y 4.</t>
  </si>
  <si>
    <t xml:space="preserve">NÚMERO TOTAL DE TRABAJADORES INDEPENDIENTES COTIZANTES (1), SEGÚN REGIÓN Y ACTIVIDAD ECONÓMICA (2) </t>
  </si>
  <si>
    <t>CUADRO N° 10 - A</t>
  </si>
  <si>
    <t>CUADRO N° 15 - A</t>
  </si>
  <si>
    <t>CUADRO N° 18 - A</t>
  </si>
  <si>
    <t>CUADRO N° 21</t>
  </si>
  <si>
    <t>CUADRO N° 24 - A</t>
  </si>
  <si>
    <t>CUADRO N° 29</t>
  </si>
  <si>
    <t>Nota: La información de este cuadro deberá incluir las pensiones originadas en accidentes del trabajo, de trayecto y ocurridos a dirigentes sindicales y gremiales y enfermedades profesionales; por lo tanto, debe coincidir con la información del cuadro N° 11.</t>
  </si>
  <si>
    <t>Nota: La información de este cuadro deberá incluir las pensiones originadas en accidentes del trabajo, de trayecto y ocurridos a dirigentes sindicales y gremiales y enfermedades profesionales; por lo tanto, debe coincidir con la correspondiente al número de pensiones emitidas a pago del cuadro N° 11.</t>
  </si>
  <si>
    <t>Nota: La información de este cuadro deberá incluir los montos de las pensiones originadas en accidentes del trabajo, de trayecto y ocurridos a dirigentes sindicales y gremiales y enfermedades profesionales; por lo tanto, debe coincidir con la correspondiente a los montos de las pensiones emitidas a pago del cuadro N° 11.</t>
  </si>
  <si>
    <t>(a) La información debe coincidir con la de los trabajadores dependientes del sector privado proporcionada en los cuadros N°s. 15 y 15-A.</t>
  </si>
  <si>
    <t>SEXO: HOMBRES</t>
  </si>
  <si>
    <t>SEXO: MUJERES</t>
  </si>
  <si>
    <t>NOTA: El total de trabajadores con cotizaciones de este cuadro deberá coincidir con el del cuadro N° 2. La información de entidades empleadoras y trabajadores por los que se cotizó del sector privado debe incluir a los administradores delegados.</t>
  </si>
  <si>
    <t>(3) Se entenderá por accidente de trayecto a toda lesión que un trabajador sufra en el trayecto directo, de ida o regreso, entre la habitación y el lugar de trabajo o entre dos lugares de trabajo de distintos empleadores y que le produzca incapacidad temporal o permanente o muerte. En esta información se deberá incluir también los accidentes de los dirigentes ocurridos a causa o con ocasión del desempeño de sus actividades gremiales.</t>
  </si>
  <si>
    <t>NOTA: La información del total de este cuadro deberá coincidir con la correspondiente al total de los accidentes del trabajo del cuadro N° 9.</t>
  </si>
  <si>
    <t xml:space="preserve">ACCIDENTES DEL TRABAJO </t>
  </si>
  <si>
    <t xml:space="preserve">(4) Se entenderá por accidente de trayecto a toda lesión que un trabajador sufra en el trayecto directo, de ida o regreso, entre la habitación y el lugar de trabajo o entre dos lugares de trabajo y que le produzca incapacidad temporal o permanente o muerte. </t>
  </si>
  <si>
    <r>
      <rPr>
        <u/>
        <sz val="9.5"/>
        <rFont val="MS Sans Serif"/>
        <family val="2"/>
      </rPr>
      <t>Accidente del trabajo</t>
    </r>
    <r>
      <rPr>
        <sz val="9.5"/>
        <rFont val="MS Sans Serif"/>
        <family val="2"/>
      </rPr>
      <t xml:space="preserve"> a toda lesión que un trabajador sufra a causa de su trabajo y que le produzca incapacidad temporal o permanente o muerte.</t>
    </r>
  </si>
  <si>
    <r>
      <rPr>
        <u/>
        <sz val="9.5"/>
        <rFont val="MS Sans Serif"/>
        <family val="2"/>
      </rPr>
      <t>Accidente de trayecto</t>
    </r>
    <r>
      <rPr>
        <sz val="9.5"/>
        <rFont val="MS Sans Serif"/>
        <family val="2"/>
      </rPr>
      <t xml:space="preserve"> a toda lesión que un trabajador sufra en el trayecto directo, de ida o regreso, entre la habitación y el lugar de trabajo o entre dos lugares de trabajo de distintos empleadores y que le produzca incapacidad temporal o permanente o muerte. </t>
    </r>
  </si>
  <si>
    <r>
      <rPr>
        <u/>
        <sz val="9.5"/>
        <rFont val="MS Sans Serif"/>
        <family val="2"/>
      </rPr>
      <t>Enfermedad profesional</t>
    </r>
    <r>
      <rPr>
        <sz val="9.5"/>
        <rFont val="MS Sans Serif"/>
        <family val="2"/>
      </rPr>
      <t xml:space="preserve"> a toda aquella enfermedad causada de una manera directa por el ejercicio de la profesión o el trabajo que realice una persona y que le produzca incapacidad temporal o permanente o muerte.</t>
    </r>
  </si>
  <si>
    <r>
      <rPr>
        <u/>
        <sz val="9.5"/>
        <rFont val="MS Sans Serif"/>
        <family val="2"/>
      </rPr>
      <t>Número de días perdidos</t>
    </r>
    <r>
      <rPr>
        <sz val="9.5"/>
        <rFont val="MS Sans Serif"/>
        <family val="2"/>
      </rPr>
      <t xml:space="preserve"> aquellos en que el trabajador, conservando o no la calidad de tal, se encuentra temporalmente incapacitado debido a un accidente o enfermedad profesional, sujeto a pago de subsidio, sea que éste se pague o no.</t>
    </r>
  </si>
  <si>
    <r>
      <rPr>
        <u/>
        <sz val="9.5"/>
        <rFont val="MS Sans Serif"/>
        <family val="2"/>
      </rPr>
      <t>Accidente del trabajo</t>
    </r>
    <r>
      <rPr>
        <sz val="9.5"/>
        <rFont val="MS Sans Serif"/>
        <family val="2"/>
      </rPr>
      <t xml:space="preserve"> a toda lesión que una trabajadora sufra a causa de su trabajo y que le produzca incapacidad temporal o permanente o muerte.</t>
    </r>
  </si>
  <si>
    <r>
      <rPr>
        <u/>
        <sz val="9.5"/>
        <rFont val="MS Sans Serif"/>
        <family val="2"/>
      </rPr>
      <t>Accidente de trayecto</t>
    </r>
    <r>
      <rPr>
        <sz val="9.5"/>
        <rFont val="MS Sans Serif"/>
        <family val="2"/>
      </rPr>
      <t xml:space="preserve"> a toda lesión que una trabajadora sufra en el trayecto directo, de ida o regreso, entre la habitación y el lugar de trabajo o entre dos lugares de trabajo de distintos empleadores y que le produzca incapacidad temporal o permanente o muerte.</t>
    </r>
  </si>
  <si>
    <r>
      <rPr>
        <u/>
        <sz val="9.5"/>
        <rFont val="MS Sans Serif"/>
        <family val="2"/>
      </rPr>
      <t>Número de días perdidos</t>
    </r>
    <r>
      <rPr>
        <sz val="9.5"/>
        <rFont val="MS Sans Serif"/>
        <family val="2"/>
      </rPr>
      <t xml:space="preserve"> aquellos en que la trabajadora, conservando o no la calidad de tal, se encuentra temporalmente incapacitada debido a un accidente o enfermedad profesional, sujeto a pago de subsidio, sea que éste se pague o no.</t>
    </r>
  </si>
  <si>
    <t xml:space="preserve">(4) Se entenderá por accidente de trayecto a toda lesión que una trabajadora sufra en el trayecto directo, de ida o regreso, entre la habitación y el lugar de trabajo o entre dos lugares de trabajo y que le produzca incapacidad temporal o permanente o muerte. </t>
  </si>
  <si>
    <t>(2) Corresponderá al monto de las pensiones del art. 1° transitorio de la Ley N° 16.744.</t>
  </si>
  <si>
    <t>(3) Considera los montos de pensiones concedidas a los independientes Ley N° 20.255, artículos 88 y 89, así como de independientes incorporados al Seguro de la Ley N° 16.744, con anterioridad a la vigencia de la citada Ley N° 20.255.</t>
  </si>
  <si>
    <t>Nota: La información del total de este cuadro deberá coincidir con la del total del cuadro N° 17.</t>
  </si>
  <si>
    <t>Nota: La información del total de este cuadro deberá coincidir con la del total del cuadro N° 16.</t>
  </si>
  <si>
    <t>Nota: La información del total de este cuadro deberá coincidir con la del número total de días de subsidio pagados de trabajadores dependientes del cuadro N° 22.</t>
  </si>
  <si>
    <t>Nota: La información del total de este cuadro deberá coincidir con la del número de días de subsidio pagados a trabajadores dependientes del sector privado del cuadro N° 22.</t>
  </si>
  <si>
    <t>Nota: La información del total de este cuadro deberá coincidir con la del número de días de subsidio pagados a trabajadores dependientes del sector público del cuadro N° 22.</t>
  </si>
  <si>
    <t>Nota: El total de este cuadro deberá coincidir con el total de días de subsidio pagados del cuadro N° 23.</t>
  </si>
  <si>
    <t>NOTA: Este cuadro debe incluir los días de subsidio pagados por accidentes del trabajo, accidente de trayecto y por enfermedades profesionales y el total debe coincidir con el total de días de subsidio pagados de los trabajadores independientes del cuadro N° 22.</t>
  </si>
  <si>
    <t>Nota: El total de este cuadro deberá coincidir con el total de días de subsidio pagados del cuadro N° 26.</t>
  </si>
  <si>
    <t>NÚMERO TOTAL DE TRABAJADORES POR LOS QUE SE COTIZÓ, SEGÚN MES EN QUE SE PAGARON LAS COTIZACIONES (1)</t>
  </si>
  <si>
    <t xml:space="preserve">(2) Se debe incluir en esta información a los trabajadores correspondientes a los administradores delegados. </t>
  </si>
  <si>
    <t>ACTIVIDAD ECONÓMICA (1)</t>
  </si>
  <si>
    <t xml:space="preserve">(1) Según Glosa Sección clasificador CIIU.cl 2007. </t>
  </si>
  <si>
    <t>ADMINISTRADORES DELEGADOS COTIZANTES, TRABAJADORES POR LOS QUE SE COTIZÓ, REMUNERACIONES IMPONIBLES Y COTIZACIONES, SEGÚN ACTIVIDAD ECONÓMICA</t>
  </si>
  <si>
    <t>ACTIVIDAD ECONÓMICA (2)</t>
  </si>
  <si>
    <t xml:space="preserve">(2) Según Glosa Sección clasificador CIIU.cl 2007. </t>
  </si>
  <si>
    <t xml:space="preserve">(2) Se debe informar el número de trabajadores por los que se cotizó en el mes, en la región. En caso de pago de cotizaciones atrasadas, se deberán informar tantas veces el número de trabajadores como meses se estén pagando. </t>
  </si>
  <si>
    <t xml:space="preserve">(3) Se debe informar el número de trabajadores independientes que efectuaron cotizaciones en el mes, en la región. En caso de pago de cotizaciones atrasadas, se deberán informar tantas veces el número de trabajadores como meses se estén pagando. </t>
  </si>
  <si>
    <t>MUERTE INMEDIATA (6)</t>
  </si>
  <si>
    <r>
      <rPr>
        <sz val="10"/>
        <rFont val="Agency FB"/>
        <family val="2"/>
      </rPr>
      <t>•</t>
    </r>
    <r>
      <rPr>
        <sz val="10"/>
        <rFont val="MS Sans Serif"/>
        <family val="2"/>
      </rPr>
      <t xml:space="preserve"> TRABAJADORES INDEPENDIENTES (7)</t>
    </r>
  </si>
  <si>
    <t>(6) Se entenderá por muerte inmediata aquella que sucede enseguida del accidente y antes de causar un día de subsidio.</t>
  </si>
  <si>
    <t>(7) Considera a los trabajadores independientes Ley N° 20.255, artículos 88 y 89, así como los independientes incorporados al Seguro de la Ley N° 16.744, con anterioridad a la vigencia de la citada Ley N° 20.255.</t>
  </si>
  <si>
    <t>MUERTE INMEDIATA (4)</t>
  </si>
  <si>
    <r>
      <rPr>
        <sz val="10"/>
        <rFont val="Agency FB"/>
        <family val="2"/>
      </rPr>
      <t>•</t>
    </r>
    <r>
      <rPr>
        <sz val="10"/>
        <rFont val="MS Sans Serif"/>
        <family val="2"/>
      </rPr>
      <t xml:space="preserve"> TRABAJADORES INDEPENDIENTES (5)</t>
    </r>
  </si>
  <si>
    <t>(4) Se entenderá por muerte inmediata aquella que sucede enseguida del accidente y antes de causar un día de subsidio.</t>
  </si>
  <si>
    <t>(5) Considera a los trabajadores independientes Ley N° 20.255, artículos 88 y 89, así como los independientes incorporados al Seguro de la Ley N° 16.744, con anterioridad a la vigencia de la citada Ley N° 20.255.</t>
  </si>
  <si>
    <t>CUADRO N° 15 - B</t>
  </si>
  <si>
    <t>NÚMERO Y MONTO BONO DE INVIERNO Y AGUINALDOS DE FIESTAS PATRIAS Y NAVIDAD (1)</t>
  </si>
  <si>
    <t>BENEFICIO</t>
  </si>
  <si>
    <t xml:space="preserve">BONO DE INVIERNO </t>
  </si>
  <si>
    <t>AGUINALDO FIESTAS PATRIAS</t>
  </si>
  <si>
    <t>AGUINALDO NAVIDAD</t>
  </si>
  <si>
    <t>(1) Se informarán en los meses que corresponda.</t>
  </si>
  <si>
    <t xml:space="preserve">CUADRO N° 15 - C </t>
  </si>
  <si>
    <t xml:space="preserve">(2) Según Glosa Sección clasificador CIIU.cl 2007 </t>
  </si>
  <si>
    <t>ANEXO N° 1</t>
  </si>
  <si>
    <t>MES : Agosto 2014</t>
  </si>
  <si>
    <t>INSTITUCIÓN: ISL</t>
  </si>
  <si>
    <r>
      <rPr>
        <sz val="10"/>
        <rFont val="Agency FB"/>
        <family val="2"/>
      </rPr>
      <t xml:space="preserve">• </t>
    </r>
    <r>
      <rPr>
        <sz val="10"/>
        <rFont val="MS Sans Serif"/>
        <family val="2"/>
      </rPr>
      <t>TRABAJADORES DEPENDIENTES</t>
    </r>
  </si>
  <si>
    <r>
      <rPr>
        <sz val="10"/>
        <rFont val="Agency FB"/>
        <family val="2"/>
      </rPr>
      <t xml:space="preserve">• </t>
    </r>
    <r>
      <rPr>
        <sz val="10"/>
        <rFont val="MS Sans Serif"/>
        <family val="2"/>
      </rPr>
      <t>TRABAJADORES INDEPENDIENTES (3)</t>
    </r>
  </si>
  <si>
    <r>
      <t>MONTO                          (</t>
    </r>
    <r>
      <rPr>
        <b/>
        <sz val="10"/>
        <rFont val="MS Sans Serif"/>
        <family val="2"/>
      </rPr>
      <t>en miles de $</t>
    </r>
    <r>
      <rPr>
        <sz val="10"/>
        <rFont val="MS Sans Serif"/>
        <family val="2"/>
      </rPr>
      <t>)</t>
    </r>
  </si>
  <si>
    <t>N_MES</t>
  </si>
  <si>
    <t>Cod_MES</t>
  </si>
  <si>
    <t>MES</t>
  </si>
  <si>
    <t>01</t>
  </si>
  <si>
    <t>Enero</t>
  </si>
  <si>
    <t>02</t>
  </si>
  <si>
    <t>Febrero</t>
  </si>
  <si>
    <t>03</t>
  </si>
  <si>
    <t>Marzo</t>
  </si>
  <si>
    <t>04</t>
  </si>
  <si>
    <t>Abril</t>
  </si>
  <si>
    <t>05</t>
  </si>
  <si>
    <t>Mayo</t>
  </si>
  <si>
    <t>06</t>
  </si>
  <si>
    <t>Junio</t>
  </si>
  <si>
    <t>07</t>
  </si>
  <si>
    <t>Julio</t>
  </si>
  <si>
    <t>08</t>
  </si>
  <si>
    <t>Agosto</t>
  </si>
  <si>
    <t>09</t>
  </si>
  <si>
    <t>Septiembre</t>
  </si>
  <si>
    <t>Octubre</t>
  </si>
  <si>
    <t>Noviembre</t>
  </si>
  <si>
    <t>Diciembre</t>
  </si>
  <si>
    <t>Cuadro 9</t>
  </si>
  <si>
    <t>N° beneficios concedidos por tipo de beneficio.  Año 2015</t>
  </si>
  <si>
    <t>Región</t>
  </si>
  <si>
    <t>Empresas</t>
  </si>
  <si>
    <t>Trabajadores</t>
  </si>
  <si>
    <t>Trabajadoras</t>
  </si>
  <si>
    <t>Sector de Actividad Económica</t>
  </si>
  <si>
    <t>Beneficio</t>
  </si>
  <si>
    <t>Mes</t>
  </si>
  <si>
    <t>Arica y Parinacota</t>
  </si>
  <si>
    <t>Agricultura</t>
  </si>
  <si>
    <t>Invalidez</t>
  </si>
  <si>
    <t>Tarapacá</t>
  </si>
  <si>
    <t>Mineria</t>
  </si>
  <si>
    <t>Viudez</t>
  </si>
  <si>
    <t>Antofagasta</t>
  </si>
  <si>
    <t>Industria Manufacturera</t>
  </si>
  <si>
    <t>Orfandad</t>
  </si>
  <si>
    <t>Atacama</t>
  </si>
  <si>
    <t>Electricidad, Gas Y Agua</t>
  </si>
  <si>
    <t>Otras</t>
  </si>
  <si>
    <t>Coquimbo</t>
  </si>
  <si>
    <t>Construccion</t>
  </si>
  <si>
    <t>Indemnización</t>
  </si>
  <si>
    <t>Valparaíso</t>
  </si>
  <si>
    <t>Comercio</t>
  </si>
  <si>
    <t>Libertador Gral. Bdo. O'Higgins</t>
  </si>
  <si>
    <t>Transporte Y Comunicación</t>
  </si>
  <si>
    <t>Fuente: Estadística institucional mensual 2015.</t>
  </si>
  <si>
    <t>Maule</t>
  </si>
  <si>
    <t>Servicios Financieros</t>
  </si>
  <si>
    <t>Bío - Bío</t>
  </si>
  <si>
    <t>Ss. Comunales, Sociales Y Personales</t>
  </si>
  <si>
    <t>Cuadro 10</t>
  </si>
  <si>
    <t>La Araucanía</t>
  </si>
  <si>
    <t>Actividad No Especificadas</t>
  </si>
  <si>
    <t>Monto beneficios concedidos por tipo de beneficio (M$). Monto actualizado por beneficio al mes informado.</t>
  </si>
  <si>
    <t>Los Ríos</t>
  </si>
  <si>
    <t>Los Lagos</t>
  </si>
  <si>
    <t>Invalidez*</t>
  </si>
  <si>
    <t>Aysén del Gral. C. Ibañez del Campo</t>
  </si>
  <si>
    <t>Viudez*</t>
  </si>
  <si>
    <t>Magallanes y la Antártica Chilena</t>
  </si>
  <si>
    <t>Agricultura, ganadería, caza y silvicultura</t>
  </si>
  <si>
    <t>Orfandad*</t>
  </si>
  <si>
    <t>Pesca</t>
  </si>
  <si>
    <t>Otras*</t>
  </si>
  <si>
    <t>Explotación de minas y canteras</t>
  </si>
  <si>
    <t>Industrias manufactureras</t>
  </si>
  <si>
    <t>Suministro de electricidad, gas y agua</t>
  </si>
  <si>
    <t>Nº de indemnizaciones otorgadas por i) accidentes de trabajo, ii) accidentes de trayecto, iii) enfermedades profesionales. Año 2015</t>
  </si>
  <si>
    <t>Construcción</t>
  </si>
  <si>
    <t xml:space="preserve">*Se informa el monto actualizado, es decir, el monto que corresponde al momento de la concesión.
</t>
  </si>
  <si>
    <t xml:space="preserve">Causa </t>
  </si>
  <si>
    <t>Comercio, reparación de vehículos y otros</t>
  </si>
  <si>
    <t xml:space="preserve">ACCIDENTE
DEL TRABAJO </t>
  </si>
  <si>
    <t>Hoteles y restaurantes</t>
  </si>
  <si>
    <t>Cuadro 11</t>
  </si>
  <si>
    <t>ACCIDENTE
TRAYECTO</t>
  </si>
  <si>
    <t>Transporte, almacenam. Y comunicaciones</t>
  </si>
  <si>
    <t>Beneficios concedidos por tipo de beneficio (M$). Monto actualizado promedio por beneficio.</t>
  </si>
  <si>
    <t>ENFERMEDAD
PROFESIONAL</t>
  </si>
  <si>
    <t>Intermediación financiera</t>
  </si>
  <si>
    <t>Activ. Inmobiliarias, empresar. Y de alquiler</t>
  </si>
  <si>
    <t>Admin. Pública y defensa; planes de seg. Social</t>
  </si>
  <si>
    <t>Cuadro 17</t>
  </si>
  <si>
    <t>Enseñanza</t>
  </si>
  <si>
    <t>Monto de indemnizaciones otorgadas por i) accidentes de trabajo, ii) accidentes de trayecto, iii) enfermedades profesionales (M$). Año 2015</t>
  </si>
  <si>
    <t>Servicios sociales y de salud</t>
  </si>
  <si>
    <t>Otras activ. De serv. Comunit., soc. Y person.</t>
  </si>
  <si>
    <t>Prom. Pensiones</t>
  </si>
  <si>
    <t>Hogares privados con servicio doméstico</t>
  </si>
  <si>
    <t>Organizac. Y órganos extraterritoriales</t>
  </si>
  <si>
    <t xml:space="preserve">Nota: Se informa el monto actualizado, es decir, el monto que corresponde al momento de la concesión.
</t>
  </si>
  <si>
    <t>Cuadro 12.</t>
  </si>
  <si>
    <r>
      <t xml:space="preserve">Beneficios concedidos por tipo de beneficio. Monto </t>
    </r>
    <r>
      <rPr>
        <b/>
        <sz val="14"/>
        <color theme="1"/>
        <rFont val="Calibri"/>
        <family val="2"/>
        <scheme val="minor"/>
      </rPr>
      <t>acumulado</t>
    </r>
    <r>
      <rPr>
        <b/>
        <sz val="11"/>
        <color theme="1"/>
        <rFont val="Calibri"/>
        <family val="2"/>
        <scheme val="minor"/>
      </rPr>
      <t xml:space="preserve"> pagado por tipo de pensión.</t>
    </r>
  </si>
  <si>
    <t>Ene</t>
  </si>
  <si>
    <t>Cuadro 13</t>
  </si>
  <si>
    <t>N° Pensiones en régimen por tipo de beneficio. Año 2015</t>
  </si>
  <si>
    <t>Cuadro 14</t>
  </si>
  <si>
    <t>Monto total pagado Pensiones en régimen (M$). Año 2015</t>
  </si>
  <si>
    <t>Cuadro 15</t>
  </si>
  <si>
    <t>Monto promedio Pensiones en régimen (M$). Año 2015</t>
  </si>
  <si>
    <t>De Ñuble</t>
  </si>
  <si>
    <t>S/I</t>
  </si>
  <si>
    <t>Sin información</t>
  </si>
  <si>
    <t>Sin Información</t>
  </si>
  <si>
    <t>SEXO: Sin Información</t>
  </si>
  <si>
    <t>CUADRO N° 8 - C</t>
  </si>
  <si>
    <t>Agricultura, ganadería, silvicultura y pesca</t>
  </si>
  <si>
    <t>Industria manufacturera</t>
  </si>
  <si>
    <t>Suministro de electricidad, gas, vapor y aire acondicionado</t>
  </si>
  <si>
    <t>Suministro de agua; evacuación de aguas residuales, gestión de desechos y descontaminación</t>
  </si>
  <si>
    <t>Comercio al por mayor y al por menor; reparación de vehículos automotores y motocicletas</t>
  </si>
  <si>
    <t>Transporte y almacenamiento</t>
  </si>
  <si>
    <t>Actividades de alojamiento y de servicio de comidas</t>
  </si>
  <si>
    <t>Información y comunicaciones</t>
  </si>
  <si>
    <t>Actividades financieras y de seguros</t>
  </si>
  <si>
    <t>Actividades inmobiliarias</t>
  </si>
  <si>
    <t>Actividades profesionales, científicas y técnicas</t>
  </si>
  <si>
    <t>Actividades de servicios administrativos y de apoyo</t>
  </si>
  <si>
    <t>Administración pública y defensa; planes de seguridad social de afiliación obligatoria</t>
  </si>
  <si>
    <t>Actividades de atención de la salud humana y de asistencia social</t>
  </si>
  <si>
    <t>R</t>
  </si>
  <si>
    <t>Actividades artísticas, de entretenimiento y recreativas</t>
  </si>
  <si>
    <t>S</t>
  </si>
  <si>
    <t>Otras actividades de servicios</t>
  </si>
  <si>
    <t>T</t>
  </si>
  <si>
    <t>Actividades de los hogares como empleadores; actividades no diferenciadas de los hogares como productores de bienes y servicios para uso propio</t>
  </si>
  <si>
    <t>U</t>
  </si>
  <si>
    <t>Actividades de organizaciones y órganos extraterritoriales</t>
  </si>
  <si>
    <t xml:space="preserve">Actividades de los hogares como empleadores; actividades no diferenciadas de los hogares </t>
  </si>
  <si>
    <t xml:space="preserve">Actividades de los hogares como empleadores; actividades no diferenciadas de los hogares como productores de bienes y servicios para uso propio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</si>
</sst>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 _€_-;\-* #,##0\ _€_-;_-* &quot;-&quot;??\ _€_-;_-@_-"/>
  </numFmts>
  <fonts count="53" x14ac:knownFonts="1">
    <font>
      <sz val="10"/>
      <name val="MS Sans Serif"/>
    </font>
    <font>
      <sz val="11"/>
      <color theme="1"/>
      <name val="Calibri"/>
      <family val="2"/>
      <scheme val="minor"/>
    </font>
    <font>
      <sz val="11"/>
      <color theme="1"/>
      <name val="Calibri"/>
      <family val="2"/>
      <scheme val="minor"/>
    </font>
    <font>
      <b/>
      <sz val="10"/>
      <name val="MS Sans Serif"/>
      <family val="2"/>
    </font>
    <font>
      <sz val="10"/>
      <name val="MS Sans Serif"/>
      <family val="2"/>
    </font>
    <font>
      <sz val="8"/>
      <name val="MS Sans Serif"/>
      <family val="2"/>
    </font>
    <font>
      <b/>
      <sz val="12"/>
      <name val="MS Sans Serif"/>
      <family val="2"/>
    </font>
    <font>
      <sz val="12"/>
      <name val="MS Sans Serif"/>
      <family val="2"/>
    </font>
    <font>
      <sz val="12"/>
      <name val="MS Serif"/>
      <family val="1"/>
    </font>
    <font>
      <b/>
      <sz val="12"/>
      <name val="MS Serif"/>
      <family val="1"/>
    </font>
    <font>
      <b/>
      <sz val="10"/>
      <name val="Arial"/>
      <family val="2"/>
    </font>
    <font>
      <sz val="10"/>
      <name val="Arial"/>
      <family val="2"/>
    </font>
    <font>
      <sz val="10"/>
      <color indexed="10"/>
      <name val="MS Sans Serif"/>
      <family val="2"/>
    </font>
    <font>
      <sz val="9"/>
      <name val="MS Sans Serif"/>
      <family val="2"/>
    </font>
    <font>
      <sz val="8.5"/>
      <name val="MS Sans Serif"/>
      <family val="2"/>
    </font>
    <font>
      <sz val="10"/>
      <name val="Helv"/>
    </font>
    <font>
      <b/>
      <sz val="10"/>
      <name val="MS Sans Serif"/>
      <family val="2"/>
    </font>
    <font>
      <b/>
      <sz val="12"/>
      <name val="Arial"/>
      <family val="2"/>
    </font>
    <font>
      <b/>
      <sz val="9"/>
      <name val="MS Sans Serif"/>
      <family val="2"/>
    </font>
    <font>
      <sz val="13.5"/>
      <name val="MS Sans Serif"/>
      <family val="2"/>
    </font>
    <font>
      <sz val="9.5"/>
      <name val="MS Sans Serif"/>
      <family val="2"/>
    </font>
    <font>
      <b/>
      <sz val="8.5"/>
      <name val="MS Sans Serif"/>
      <family val="2"/>
    </font>
    <font>
      <b/>
      <sz val="11"/>
      <name val="MS Sans Serif"/>
      <family val="2"/>
    </font>
    <font>
      <sz val="10"/>
      <name val="Comic Sans MS"/>
      <family val="4"/>
    </font>
    <font>
      <sz val="11"/>
      <name val="MS Sans Serif"/>
      <family val="2"/>
    </font>
    <font>
      <sz val="11"/>
      <name val="Agency FB"/>
      <family val="2"/>
    </font>
    <font>
      <sz val="10"/>
      <name val="Agency FB"/>
      <family val="2"/>
    </font>
    <font>
      <b/>
      <sz val="18"/>
      <name val="MS Sans Serif"/>
      <family val="2"/>
    </font>
    <font>
      <b/>
      <sz val="16"/>
      <name val="MS Sans Serif"/>
      <family val="2"/>
    </font>
    <font>
      <b/>
      <sz val="10"/>
      <name val="Agency FB"/>
      <family val="2"/>
    </font>
    <font>
      <u/>
      <sz val="10"/>
      <name val="MS Sans Serif"/>
      <family val="2"/>
    </font>
    <font>
      <sz val="9.5"/>
      <name val="Arial"/>
      <family val="2"/>
    </font>
    <font>
      <u/>
      <sz val="9.5"/>
      <name val="MS Sans Serif"/>
      <family val="2"/>
    </font>
    <font>
      <sz val="11"/>
      <color indexed="8"/>
      <name val="Calibri"/>
      <family val="2"/>
    </font>
    <font>
      <b/>
      <sz val="11"/>
      <color theme="1"/>
      <name val="Calibri"/>
      <family val="2"/>
      <scheme val="minor"/>
    </font>
    <font>
      <sz val="10"/>
      <name val="MS Sans Serif"/>
    </font>
    <font>
      <b/>
      <sz val="11"/>
      <color theme="0"/>
      <name val="Calibri"/>
      <family val="2"/>
      <scheme val="minor"/>
    </font>
    <font>
      <b/>
      <sz val="10"/>
      <color theme="1"/>
      <name val="Calibri"/>
      <family val="2"/>
      <scheme val="minor"/>
    </font>
    <font>
      <b/>
      <sz val="14"/>
      <color theme="1"/>
      <name val="Calibri"/>
      <family val="2"/>
      <scheme val="minor"/>
    </font>
    <font>
      <b/>
      <sz val="10"/>
      <color rgb="FFFF0000"/>
      <name val="MS Sans Serif"/>
    </font>
    <font>
      <sz val="10"/>
      <color rgb="FFFF0000"/>
      <name val="MS Sans Serif"/>
      <family val="2"/>
    </font>
    <font>
      <b/>
      <sz val="8.5"/>
      <color rgb="FFFF0000"/>
      <name val="MS Sans Serif"/>
    </font>
    <font>
      <b/>
      <sz val="9"/>
      <color rgb="FFFF0000"/>
      <name val="MS Sans Serif"/>
    </font>
    <font>
      <b/>
      <sz val="12"/>
      <name val="MS Sans Serif"/>
    </font>
    <font>
      <sz val="8.5"/>
      <color rgb="FFFF0000"/>
      <name val="MS Sans Serif"/>
      <family val="2"/>
    </font>
    <font>
      <sz val="9"/>
      <color rgb="FFFF0000"/>
      <name val="MS Sans Serif"/>
      <family val="2"/>
    </font>
    <font>
      <sz val="8"/>
      <name val="Arial"/>
      <family val="2"/>
    </font>
    <font>
      <b/>
      <sz val="8.5"/>
      <name val="Arial"/>
      <family val="2"/>
    </font>
    <font>
      <sz val="12"/>
      <name val="Arial"/>
      <family val="2"/>
    </font>
    <font>
      <sz val="12"/>
      <name val="MS Sans Serif"/>
    </font>
    <font>
      <b/>
      <sz val="10"/>
      <name val="MS Sans Serif"/>
    </font>
    <font>
      <sz val="11"/>
      <name val="MS Sans Serif"/>
    </font>
    <font>
      <b/>
      <sz val="9.5"/>
      <name val="MS Sans Serif"/>
    </font>
  </fonts>
  <fills count="5">
    <fill>
      <patternFill patternType="none"/>
    </fill>
    <fill>
      <patternFill patternType="gray125"/>
    </fill>
    <fill>
      <patternFill patternType="solid">
        <fgColor indexed="9"/>
        <bgColor indexed="64"/>
      </patternFill>
    </fill>
    <fill>
      <patternFill patternType="solid">
        <fgColor rgb="FF006CBD"/>
        <bgColor indexed="64"/>
      </patternFill>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top style="double">
        <color indexed="64"/>
      </top>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bottom style="double">
        <color indexed="64"/>
      </bottom>
      <diagonal/>
    </border>
    <border>
      <left style="thin">
        <color indexed="64"/>
      </left>
      <right/>
      <top/>
      <bottom style="double">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ouble">
        <color indexed="64"/>
      </bottom>
      <diagonal/>
    </border>
    <border>
      <left style="dashed">
        <color indexed="64"/>
      </left>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s>
  <cellStyleXfs count="7">
    <xf numFmtId="0" fontId="0" fillId="0" borderId="0"/>
    <xf numFmtId="0" fontId="15" fillId="0" borderId="0"/>
    <xf numFmtId="0" fontId="23" fillId="0" borderId="0"/>
    <xf numFmtId="0" fontId="33" fillId="0" borderId="0"/>
    <xf numFmtId="0" fontId="2" fillId="0" borderId="0"/>
    <xf numFmtId="164" fontId="35" fillId="0" borderId="0" applyFont="0" applyFill="0" applyBorder="0" applyAlignment="0" applyProtection="0"/>
    <xf numFmtId="0" fontId="1" fillId="0" borderId="0"/>
  </cellStyleXfs>
  <cellXfs count="661">
    <xf numFmtId="0" fontId="0" fillId="0" borderId="0" xfId="0"/>
    <xf numFmtId="37" fontId="0" fillId="0" borderId="0" xfId="0" applyNumberFormat="1"/>
    <xf numFmtId="3" fontId="0" fillId="0" borderId="0" xfId="0" applyNumberFormat="1"/>
    <xf numFmtId="0" fontId="4" fillId="0" borderId="0" xfId="0" applyFont="1"/>
    <xf numFmtId="3" fontId="4" fillId="0" borderId="0" xfId="0" applyNumberFormat="1" applyFont="1"/>
    <xf numFmtId="0" fontId="3" fillId="0" borderId="0" xfId="0" applyFont="1"/>
    <xf numFmtId="3" fontId="6" fillId="0" borderId="0" xfId="0" applyNumberFormat="1" applyFont="1" applyAlignment="1">
      <alignment horizontal="centerContinuous"/>
    </xf>
    <xf numFmtId="3" fontId="0" fillId="0" borderId="0" xfId="0" applyNumberFormat="1" applyAlignment="1">
      <alignment horizontal="centerContinuous"/>
    </xf>
    <xf numFmtId="3" fontId="8" fillId="0" borderId="0" xfId="0" applyNumberFormat="1" applyFont="1" applyAlignment="1">
      <alignment horizontal="centerContinuous"/>
    </xf>
    <xf numFmtId="3" fontId="9" fillId="0" borderId="0" xfId="0" applyNumberFormat="1" applyFont="1" applyAlignment="1">
      <alignment horizontal="centerContinuous"/>
    </xf>
    <xf numFmtId="3" fontId="11" fillId="0" borderId="0" xfId="0" applyNumberFormat="1" applyFont="1"/>
    <xf numFmtId="3" fontId="7" fillId="0" borderId="8" xfId="0" applyNumberFormat="1" applyFont="1" applyBorder="1"/>
    <xf numFmtId="3" fontId="12" fillId="0" borderId="0" xfId="0" applyNumberFormat="1" applyFont="1"/>
    <xf numFmtId="0" fontId="0" fillId="0" borderId="0" xfId="0" applyFill="1"/>
    <xf numFmtId="3" fontId="0" fillId="0" borderId="0" xfId="0" applyNumberFormat="1" applyFill="1"/>
    <xf numFmtId="3" fontId="6" fillId="0" borderId="0" xfId="0" applyNumberFormat="1" applyFont="1" applyFill="1" applyAlignment="1">
      <alignment horizontal="centerContinuous"/>
    </xf>
    <xf numFmtId="3" fontId="0" fillId="0" borderId="0" xfId="0" applyNumberFormat="1" applyFill="1" applyAlignment="1">
      <alignment horizontal="centerContinuous"/>
    </xf>
    <xf numFmtId="3" fontId="9" fillId="0" borderId="0" xfId="0" applyNumberFormat="1" applyFont="1" applyFill="1" applyAlignment="1">
      <alignment horizontal="centerContinuous"/>
    </xf>
    <xf numFmtId="3" fontId="12" fillId="0" borderId="0" xfId="0" applyNumberFormat="1" applyFont="1" applyFill="1"/>
    <xf numFmtId="3" fontId="4" fillId="0" borderId="0" xfId="0" applyNumberFormat="1" applyFont="1" applyFill="1"/>
    <xf numFmtId="3" fontId="7" fillId="0" borderId="6" xfId="0" applyNumberFormat="1" applyFont="1" applyBorder="1"/>
    <xf numFmtId="3" fontId="7" fillId="0" borderId="3" xfId="0" applyNumberFormat="1" applyFont="1" applyBorder="1"/>
    <xf numFmtId="3" fontId="7" fillId="0" borderId="0" xfId="0" applyNumberFormat="1" applyFont="1" applyBorder="1"/>
    <xf numFmtId="3" fontId="7" fillId="0" borderId="5" xfId="0" applyNumberFormat="1" applyFont="1" applyBorder="1"/>
    <xf numFmtId="3" fontId="13" fillId="0" borderId="0" xfId="0" applyNumberFormat="1" applyFont="1"/>
    <xf numFmtId="3" fontId="0" fillId="0" borderId="0" xfId="0" applyNumberFormat="1" applyFill="1" applyBorder="1"/>
    <xf numFmtId="3" fontId="16" fillId="0" borderId="0" xfId="0" applyNumberFormat="1" applyFont="1"/>
    <xf numFmtId="0" fontId="3" fillId="0" borderId="0" xfId="0" applyFont="1" applyAlignment="1">
      <alignment horizontal="center" wrapText="1"/>
    </xf>
    <xf numFmtId="3" fontId="9" fillId="0" borderId="0" xfId="0" applyNumberFormat="1" applyFont="1" applyFill="1" applyAlignment="1">
      <alignment horizontal="center" wrapText="1"/>
    </xf>
    <xf numFmtId="3" fontId="4" fillId="0" borderId="12" xfId="0" applyNumberFormat="1" applyFont="1" applyBorder="1" applyAlignment="1">
      <alignment horizontal="centerContinuous"/>
    </xf>
    <xf numFmtId="0" fontId="0" fillId="0" borderId="0" xfId="0" applyAlignment="1">
      <alignment wrapText="1"/>
    </xf>
    <xf numFmtId="3" fontId="6" fillId="0" borderId="0" xfId="0" applyNumberFormat="1" applyFont="1" applyAlignment="1">
      <alignment horizontal="center" wrapText="1"/>
    </xf>
    <xf numFmtId="3" fontId="4" fillId="0" borderId="21" xfId="0" applyNumberFormat="1" applyFont="1" applyBorder="1" applyAlignment="1">
      <alignment horizontal="centerContinuous"/>
    </xf>
    <xf numFmtId="0" fontId="4" fillId="0" borderId="10" xfId="0" applyFont="1" applyBorder="1" applyAlignment="1">
      <alignment horizontal="left"/>
    </xf>
    <xf numFmtId="0" fontId="4" fillId="0" borderId="8" xfId="0" applyFont="1" applyBorder="1" applyAlignment="1">
      <alignment horizontal="left"/>
    </xf>
    <xf numFmtId="0" fontId="4" fillId="0" borderId="8" xfId="1" applyFont="1" applyBorder="1" applyAlignment="1" applyProtection="1">
      <alignment horizontal="left"/>
    </xf>
    <xf numFmtId="0" fontId="4" fillId="0" borderId="9" xfId="0" applyFont="1" applyBorder="1" applyAlignment="1">
      <alignment horizontal="left"/>
    </xf>
    <xf numFmtId="3" fontId="4" fillId="0" borderId="8" xfId="0" applyNumberFormat="1" applyFont="1" applyBorder="1" applyAlignment="1">
      <alignment horizontal="centerContinuous"/>
    </xf>
    <xf numFmtId="3" fontId="3" fillId="0" borderId="19" xfId="0" applyNumberFormat="1" applyFont="1" applyBorder="1" applyAlignment="1">
      <alignment horizontal="center"/>
    </xf>
    <xf numFmtId="3" fontId="7" fillId="0" borderId="2" xfId="0" applyNumberFormat="1" applyFont="1" applyBorder="1"/>
    <xf numFmtId="3" fontId="3" fillId="0" borderId="20" xfId="0" applyNumberFormat="1" applyFont="1" applyBorder="1" applyAlignment="1">
      <alignment horizontal="centerContinuous"/>
    </xf>
    <xf numFmtId="3" fontId="4" fillId="0" borderId="8" xfId="0" applyNumberFormat="1" applyFont="1" applyBorder="1" applyAlignment="1"/>
    <xf numFmtId="37" fontId="13" fillId="0" borderId="0" xfId="0" applyNumberFormat="1" applyFont="1"/>
    <xf numFmtId="0" fontId="13" fillId="0" borderId="0" xfId="0" applyFont="1" applyAlignment="1" applyProtection="1">
      <alignment horizontal="left"/>
    </xf>
    <xf numFmtId="3" fontId="6" fillId="0" borderId="19" xfId="0" applyNumberFormat="1" applyFont="1" applyBorder="1"/>
    <xf numFmtId="3" fontId="3" fillId="0" borderId="19" xfId="0" applyNumberFormat="1" applyFont="1" applyFill="1" applyBorder="1" applyAlignment="1">
      <alignment horizontal="center"/>
    </xf>
    <xf numFmtId="3" fontId="3" fillId="0" borderId="0" xfId="0" applyNumberFormat="1" applyFont="1" applyBorder="1" applyAlignment="1">
      <alignment horizontal="center"/>
    </xf>
    <xf numFmtId="37" fontId="6" fillId="0" borderId="0" xfId="0" applyNumberFormat="1" applyFont="1" applyBorder="1" applyProtection="1"/>
    <xf numFmtId="0" fontId="3" fillId="0" borderId="0" xfId="0" applyFont="1" applyBorder="1" applyAlignment="1" applyProtection="1">
      <alignment horizontal="center"/>
    </xf>
    <xf numFmtId="3" fontId="14" fillId="0" borderId="0" xfId="0" applyNumberFormat="1" applyFont="1"/>
    <xf numFmtId="0" fontId="13" fillId="0" borderId="0" xfId="0" quotePrefix="1" applyFont="1" applyAlignment="1" applyProtection="1">
      <alignment horizontal="left"/>
    </xf>
    <xf numFmtId="0" fontId="13" fillId="0" borderId="0" xfId="0" applyFont="1" applyAlignment="1">
      <alignment wrapText="1"/>
    </xf>
    <xf numFmtId="0" fontId="6" fillId="0" borderId="0" xfId="0" applyFont="1"/>
    <xf numFmtId="3" fontId="6" fillId="0" borderId="0" xfId="0" applyNumberFormat="1" applyFont="1" applyFill="1" applyAlignment="1">
      <alignment horizontal="centerContinuous" wrapText="1"/>
    </xf>
    <xf numFmtId="3" fontId="4" fillId="0" borderId="8" xfId="0" applyNumberFormat="1" applyFont="1" applyFill="1" applyBorder="1" applyAlignment="1">
      <alignment horizontal="left"/>
    </xf>
    <xf numFmtId="0" fontId="13" fillId="0" borderId="0" xfId="0" applyFont="1" applyAlignment="1">
      <alignment horizontal="justify" vertical="justify" wrapText="1"/>
    </xf>
    <xf numFmtId="0" fontId="17" fillId="0" borderId="0" xfId="2" quotePrefix="1" applyFont="1" applyBorder="1" applyAlignment="1" applyProtection="1">
      <alignment horizontal="center" vertical="center"/>
    </xf>
    <xf numFmtId="0" fontId="17" fillId="0" borderId="0" xfId="2" applyFont="1" applyBorder="1" applyAlignment="1" applyProtection="1">
      <alignment horizontal="center" vertical="center"/>
    </xf>
    <xf numFmtId="0" fontId="4" fillId="0" borderId="4" xfId="0" applyFont="1" applyBorder="1" applyAlignment="1" applyProtection="1">
      <alignment horizontal="left" vertical="center"/>
    </xf>
    <xf numFmtId="0" fontId="13" fillId="0" borderId="0" xfId="0" applyFont="1" applyFill="1" applyBorder="1" applyAlignment="1" applyProtection="1">
      <alignment horizontal="left"/>
    </xf>
    <xf numFmtId="0" fontId="4" fillId="0" borderId="26" xfId="0" applyFont="1" applyBorder="1" applyAlignment="1">
      <alignment horizontal="center" vertical="center"/>
    </xf>
    <xf numFmtId="0" fontId="4" fillId="0" borderId="8" xfId="2" applyFont="1" applyBorder="1" applyAlignment="1" applyProtection="1">
      <alignment horizontal="center" vertical="center"/>
    </xf>
    <xf numFmtId="0" fontId="4" fillId="0" borderId="0" xfId="2" applyFont="1" applyBorder="1" applyAlignment="1">
      <alignment vertical="center"/>
    </xf>
    <xf numFmtId="0" fontId="3" fillId="0" borderId="22" xfId="2" applyFont="1" applyBorder="1" applyAlignment="1" applyProtection="1">
      <alignment horizontal="center" vertical="center"/>
    </xf>
    <xf numFmtId="0" fontId="0" fillId="0" borderId="0" xfId="0" applyAlignment="1">
      <alignment wrapText="1"/>
    </xf>
    <xf numFmtId="3" fontId="6" fillId="0" borderId="0" xfId="0" applyNumberFormat="1" applyFont="1" applyAlignment="1">
      <alignment horizontal="center" wrapText="1"/>
    </xf>
    <xf numFmtId="0" fontId="13" fillId="0" borderId="0" xfId="0" applyFont="1" applyAlignment="1">
      <alignment wrapText="1"/>
    </xf>
    <xf numFmtId="0" fontId="4" fillId="0" borderId="4" xfId="0" applyFont="1" applyBorder="1" applyAlignment="1">
      <alignment horizontal="center" vertical="center" wrapText="1"/>
    </xf>
    <xf numFmtId="0" fontId="4" fillId="0" borderId="26" xfId="0" applyFont="1" applyBorder="1" applyAlignment="1">
      <alignment vertical="center"/>
    </xf>
    <xf numFmtId="0" fontId="4" fillId="0" borderId="26" xfId="0" applyFont="1" applyBorder="1" applyAlignment="1">
      <alignment vertical="center" wrapText="1"/>
    </xf>
    <xf numFmtId="0" fontId="13" fillId="0" borderId="21" xfId="0" quotePrefix="1" applyFont="1" applyBorder="1" applyAlignment="1" applyProtection="1">
      <alignment horizontal="left"/>
    </xf>
    <xf numFmtId="0" fontId="22" fillId="0" borderId="21" xfId="0" applyFont="1" applyBorder="1" applyAlignment="1" applyProtection="1">
      <alignment horizontal="center"/>
    </xf>
    <xf numFmtId="37" fontId="6" fillId="0" borderId="21" xfId="0" applyNumberFormat="1" applyFont="1" applyBorder="1" applyProtection="1"/>
    <xf numFmtId="3" fontId="6" fillId="0" borderId="17" xfId="0" applyNumberFormat="1" applyFont="1" applyBorder="1"/>
    <xf numFmtId="3" fontId="4" fillId="0" borderId="25" xfId="0" applyNumberFormat="1" applyFont="1" applyFill="1" applyBorder="1" applyAlignment="1">
      <alignment horizontal="center" vertical="center"/>
    </xf>
    <xf numFmtId="0" fontId="14" fillId="0" borderId="0" xfId="0" quotePrefix="1" applyFont="1" applyAlignment="1" applyProtection="1">
      <alignment horizontal="left"/>
    </xf>
    <xf numFmtId="0" fontId="3" fillId="0" borderId="0" xfId="0" applyFont="1" applyAlignment="1">
      <alignment horizontal="center" wrapText="1"/>
    </xf>
    <xf numFmtId="3" fontId="4" fillId="0" borderId="8" xfId="0" applyNumberFormat="1" applyFont="1" applyBorder="1" applyAlignment="1">
      <alignment wrapText="1"/>
    </xf>
    <xf numFmtId="3" fontId="4" fillId="0" borderId="25" xfId="0" applyNumberFormat="1" applyFont="1" applyFill="1" applyBorder="1" applyAlignment="1">
      <alignment horizontal="center" vertical="center" wrapText="1"/>
    </xf>
    <xf numFmtId="0" fontId="0" fillId="0" borderId="0" xfId="0" applyAlignment="1">
      <alignment wrapText="1"/>
    </xf>
    <xf numFmtId="3" fontId="6" fillId="0" borderId="0" xfId="0" applyNumberFormat="1" applyFont="1" applyAlignment="1">
      <alignment horizontal="center" wrapText="1"/>
    </xf>
    <xf numFmtId="0" fontId="3" fillId="0" borderId="5"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4" fillId="0" borderId="5" xfId="0" applyFont="1" applyBorder="1" applyAlignment="1">
      <alignment vertical="center"/>
    </xf>
    <xf numFmtId="0" fontId="4" fillId="0" borderId="5" xfId="0" applyFont="1" applyBorder="1" applyAlignment="1">
      <alignment vertical="center" wrapText="1"/>
    </xf>
    <xf numFmtId="0" fontId="4" fillId="0" borderId="26" xfId="0" applyFont="1" applyBorder="1" applyAlignment="1">
      <alignment horizontal="center" vertical="center" wrapText="1"/>
    </xf>
    <xf numFmtId="0" fontId="0" fillId="0" borderId="0" xfId="0" applyAlignment="1">
      <alignment wrapText="1"/>
    </xf>
    <xf numFmtId="3" fontId="10" fillId="0" borderId="0" xfId="0" applyNumberFormat="1" applyFont="1"/>
    <xf numFmtId="3" fontId="17" fillId="0" borderId="0" xfId="0" applyNumberFormat="1" applyFont="1" applyAlignment="1">
      <alignment horizontal="centerContinuous"/>
    </xf>
    <xf numFmtId="3" fontId="11" fillId="0" borderId="0" xfId="0" applyNumberFormat="1" applyFont="1" applyAlignment="1">
      <alignment horizontal="centerContinuous"/>
    </xf>
    <xf numFmtId="0" fontId="3" fillId="0" borderId="10" xfId="2" applyFont="1" applyBorder="1" applyAlignment="1" applyProtection="1">
      <alignment horizontal="center" vertical="center"/>
    </xf>
    <xf numFmtId="0" fontId="4" fillId="2" borderId="13" xfId="2" applyFont="1" applyFill="1" applyBorder="1" applyAlignment="1" applyProtection="1">
      <alignment horizontal="center" vertical="center"/>
    </xf>
    <xf numFmtId="0" fontId="4" fillId="2" borderId="26" xfId="2" applyFont="1" applyFill="1" applyBorder="1" applyAlignment="1" applyProtection="1">
      <alignment horizontal="center" vertical="center"/>
    </xf>
    <xf numFmtId="0" fontId="4" fillId="2" borderId="1" xfId="2" applyFont="1" applyFill="1" applyBorder="1" applyAlignment="1" applyProtection="1">
      <alignment horizontal="center" vertical="center"/>
    </xf>
    <xf numFmtId="0" fontId="0" fillId="0" borderId="0" xfId="0" applyAlignment="1">
      <alignment wrapText="1"/>
    </xf>
    <xf numFmtId="0" fontId="0" fillId="0" borderId="21" xfId="0" applyBorder="1" applyAlignment="1"/>
    <xf numFmtId="0" fontId="0" fillId="0" borderId="0" xfId="0" applyAlignment="1"/>
    <xf numFmtId="3" fontId="3" fillId="0" borderId="11" xfId="0" applyNumberFormat="1" applyFont="1" applyBorder="1" applyAlignment="1">
      <alignment horizontal="left" wrapText="1"/>
    </xf>
    <xf numFmtId="3" fontId="3" fillId="0" borderId="0" xfId="0" applyNumberFormat="1" applyFont="1" applyBorder="1" applyAlignment="1">
      <alignment horizontal="left" wrapText="1"/>
    </xf>
    <xf numFmtId="0" fontId="13" fillId="0" borderId="0" xfId="0" applyFont="1" applyAlignment="1">
      <alignment horizontal="justify" wrapText="1"/>
    </xf>
    <xf numFmtId="0" fontId="13" fillId="0" borderId="0" xfId="0" applyFont="1"/>
    <xf numFmtId="0" fontId="20" fillId="0" borderId="0" xfId="0" quotePrefix="1" applyFont="1" applyAlignment="1" applyProtection="1">
      <alignment horizontal="left"/>
    </xf>
    <xf numFmtId="3" fontId="20" fillId="0" borderId="0" xfId="0" applyNumberFormat="1" applyFont="1"/>
    <xf numFmtId="0" fontId="20" fillId="0" borderId="0" xfId="0" applyFont="1" applyAlignment="1" applyProtection="1">
      <alignment horizontal="left"/>
    </xf>
    <xf numFmtId="3" fontId="31" fillId="0" borderId="0" xfId="0" applyNumberFormat="1" applyFont="1"/>
    <xf numFmtId="3" fontId="19" fillId="0" borderId="0" xfId="0" applyNumberFormat="1" applyFont="1"/>
    <xf numFmtId="3" fontId="3" fillId="0" borderId="27" xfId="0" applyNumberFormat="1" applyFont="1" applyBorder="1" applyAlignment="1">
      <alignment horizontal="center"/>
    </xf>
    <xf numFmtId="3" fontId="7" fillId="0" borderId="0" xfId="0" applyNumberFormat="1" applyFont="1"/>
    <xf numFmtId="3" fontId="7" fillId="0" borderId="0" xfId="0" applyNumberFormat="1" applyFont="1" applyAlignment="1">
      <alignment horizontal="centerContinuous"/>
    </xf>
    <xf numFmtId="0" fontId="7" fillId="0" borderId="0" xfId="0" quotePrefix="1" applyFont="1" applyAlignment="1" applyProtection="1">
      <alignment horizontal="left"/>
    </xf>
    <xf numFmtId="3" fontId="4" fillId="0" borderId="16" xfId="0" applyNumberFormat="1" applyFont="1" applyBorder="1" applyAlignment="1">
      <alignment horizontal="center" vertical="center" wrapText="1"/>
    </xf>
    <xf numFmtId="3" fontId="7" fillId="0" borderId="0" xfId="0" applyNumberFormat="1" applyFont="1" applyFill="1" applyAlignment="1">
      <alignment horizontal="centerContinuous"/>
    </xf>
    <xf numFmtId="3" fontId="4" fillId="0" borderId="0" xfId="0" applyNumberFormat="1" applyFont="1" applyAlignment="1">
      <alignment horizontal="center"/>
    </xf>
    <xf numFmtId="0" fontId="3" fillId="0" borderId="19" xfId="0" applyFont="1" applyBorder="1" applyAlignment="1" applyProtection="1">
      <alignment horizontal="center" vertical="center"/>
    </xf>
    <xf numFmtId="0" fontId="4" fillId="0" borderId="10" xfId="0" applyFont="1" applyBorder="1" applyAlignment="1">
      <alignment horizontal="left" vertical="center"/>
    </xf>
    <xf numFmtId="0" fontId="4" fillId="0" borderId="8" xfId="0" applyFont="1" applyBorder="1" applyAlignment="1">
      <alignment horizontal="left" vertical="center"/>
    </xf>
    <xf numFmtId="0" fontId="4" fillId="0" borderId="8" xfId="1" applyFont="1" applyBorder="1" applyAlignment="1" applyProtection="1">
      <alignment horizontal="left" vertical="center"/>
    </xf>
    <xf numFmtId="3" fontId="3" fillId="0" borderId="20" xfId="0" applyNumberFormat="1" applyFont="1" applyBorder="1" applyAlignment="1">
      <alignment horizontal="centerContinuous" vertical="center"/>
    </xf>
    <xf numFmtId="3" fontId="4" fillId="0" borderId="8" xfId="0" applyNumberFormat="1" applyFont="1" applyBorder="1" applyAlignment="1">
      <alignment horizontal="centerContinuous" vertical="center"/>
    </xf>
    <xf numFmtId="3" fontId="4" fillId="0" borderId="9" xfId="0" applyNumberFormat="1" applyFont="1" applyBorder="1" applyAlignment="1">
      <alignment vertical="center"/>
    </xf>
    <xf numFmtId="0" fontId="4" fillId="0" borderId="10" xfId="0" applyFont="1" applyBorder="1" applyAlignment="1">
      <alignment horizontal="left" vertical="center" wrapText="1"/>
    </xf>
    <xf numFmtId="3" fontId="4" fillId="0" borderId="8" xfId="0" applyNumberFormat="1" applyFont="1" applyBorder="1" applyAlignment="1">
      <alignment vertical="center"/>
    </xf>
    <xf numFmtId="0" fontId="4" fillId="0" borderId="8" xfId="0" applyFont="1" applyBorder="1" applyAlignment="1">
      <alignment horizontal="left" vertical="center" wrapText="1"/>
    </xf>
    <xf numFmtId="0" fontId="4" fillId="0" borderId="8" xfId="1" applyFont="1" applyBorder="1" applyAlignment="1" applyProtection="1">
      <alignment horizontal="left" vertical="center" wrapText="1"/>
    </xf>
    <xf numFmtId="3" fontId="3" fillId="0" borderId="19" xfId="0" applyNumberFormat="1" applyFont="1" applyBorder="1" applyAlignment="1">
      <alignment horizontal="center" vertical="center"/>
    </xf>
    <xf numFmtId="3" fontId="0" fillId="0" borderId="0" xfId="0" applyNumberFormat="1" applyAlignment="1">
      <alignment vertical="center"/>
    </xf>
    <xf numFmtId="3" fontId="7" fillId="0" borderId="8" xfId="0" applyNumberFormat="1" applyFont="1" applyBorder="1" applyAlignment="1">
      <alignment vertical="center"/>
    </xf>
    <xf numFmtId="3" fontId="7" fillId="0" borderId="2" xfId="0" applyNumberFormat="1" applyFont="1" applyBorder="1" applyAlignment="1">
      <alignment vertical="center"/>
    </xf>
    <xf numFmtId="3" fontId="7" fillId="0" borderId="3" xfId="0" applyNumberFormat="1" applyFont="1" applyBorder="1" applyAlignment="1">
      <alignment vertical="center"/>
    </xf>
    <xf numFmtId="3" fontId="6" fillId="0" borderId="19" xfId="0" applyNumberFormat="1" applyFont="1" applyBorder="1" applyAlignment="1">
      <alignment vertical="center"/>
    </xf>
    <xf numFmtId="3" fontId="6" fillId="0" borderId="17" xfId="0" applyNumberFormat="1" applyFont="1" applyBorder="1" applyAlignment="1">
      <alignment vertical="center"/>
    </xf>
    <xf numFmtId="3" fontId="6" fillId="0" borderId="18" xfId="0" applyNumberFormat="1" applyFont="1" applyBorder="1" applyAlignment="1">
      <alignment vertical="center"/>
    </xf>
    <xf numFmtId="3" fontId="4" fillId="0" borderId="0" xfId="0" applyNumberFormat="1" applyFont="1" applyAlignment="1">
      <alignment vertical="center"/>
    </xf>
    <xf numFmtId="3" fontId="4" fillId="0" borderId="0" xfId="0" applyNumberFormat="1" applyFont="1" applyAlignment="1"/>
    <xf numFmtId="3" fontId="3" fillId="0" borderId="20" xfId="0" applyNumberFormat="1" applyFont="1" applyBorder="1" applyAlignment="1">
      <alignment horizontal="center" vertical="center"/>
    </xf>
    <xf numFmtId="3" fontId="4" fillId="0" borderId="0" xfId="0" applyNumberFormat="1" applyFont="1" applyAlignment="1">
      <alignment horizontal="center" vertical="center"/>
    </xf>
    <xf numFmtId="3" fontId="4" fillId="0" borderId="8" xfId="0" applyNumberFormat="1" applyFont="1" applyBorder="1" applyAlignment="1">
      <alignment horizontal="center" vertical="center"/>
    </xf>
    <xf numFmtId="3" fontId="4" fillId="0" borderId="9" xfId="0" applyNumberFormat="1" applyFont="1" applyBorder="1" applyAlignment="1">
      <alignment horizontal="center" vertical="center"/>
    </xf>
    <xf numFmtId="3" fontId="0" fillId="0" borderId="0" xfId="0" applyNumberFormat="1" applyAlignment="1">
      <alignment horizontal="center" vertical="center"/>
    </xf>
    <xf numFmtId="3" fontId="4" fillId="0" borderId="9" xfId="0" applyNumberFormat="1" applyFont="1" applyBorder="1" applyAlignment="1">
      <alignment horizontal="centerContinuous" vertical="center"/>
    </xf>
    <xf numFmtId="3" fontId="4" fillId="0" borderId="12" xfId="0" applyNumberFormat="1" applyFont="1" applyBorder="1" applyAlignment="1">
      <alignment horizontal="centerContinuous" vertical="center"/>
    </xf>
    <xf numFmtId="3" fontId="4" fillId="0" borderId="25" xfId="0" applyNumberFormat="1" applyFont="1" applyBorder="1" applyAlignment="1">
      <alignment horizontal="center" vertical="center"/>
    </xf>
    <xf numFmtId="3" fontId="4" fillId="0" borderId="12" xfId="0" applyNumberFormat="1" applyFont="1" applyBorder="1" applyAlignment="1">
      <alignment vertical="center"/>
    </xf>
    <xf numFmtId="3" fontId="4" fillId="0" borderId="4" xfId="0" applyNumberFormat="1" applyFont="1" applyBorder="1" applyAlignment="1">
      <alignment horizontal="center" vertical="center" wrapText="1"/>
    </xf>
    <xf numFmtId="3" fontId="4" fillId="0" borderId="8" xfId="0" applyNumberFormat="1" applyFont="1" applyFill="1" applyBorder="1" applyAlignment="1">
      <alignment horizontal="left" vertical="center"/>
    </xf>
    <xf numFmtId="3" fontId="4" fillId="0" borderId="14" xfId="0" applyNumberFormat="1" applyFont="1" applyBorder="1" applyAlignment="1">
      <alignment horizontal="left" vertical="center" wrapText="1"/>
    </xf>
    <xf numFmtId="3" fontId="3" fillId="0" borderId="27" xfId="0" applyNumberFormat="1" applyFont="1" applyBorder="1" applyAlignment="1">
      <alignment horizontal="center" vertical="center"/>
    </xf>
    <xf numFmtId="3" fontId="3" fillId="0" borderId="11" xfId="0" applyNumberFormat="1" applyFont="1" applyBorder="1" applyAlignment="1">
      <alignment horizontal="left" vertical="center" wrapText="1"/>
    </xf>
    <xf numFmtId="3" fontId="3" fillId="0" borderId="0" xfId="0" applyNumberFormat="1" applyFont="1" applyBorder="1" applyAlignment="1">
      <alignment horizontal="left" vertical="center" wrapText="1"/>
    </xf>
    <xf numFmtId="3" fontId="4" fillId="0" borderId="22" xfId="0" applyNumberFormat="1" applyFont="1" applyBorder="1" applyAlignment="1"/>
    <xf numFmtId="0" fontId="6" fillId="0" borderId="5" xfId="0" applyFont="1" applyBorder="1" applyAlignment="1">
      <alignment horizontal="left" wrapText="1"/>
    </xf>
    <xf numFmtId="0" fontId="6" fillId="0" borderId="2" xfId="0" applyFont="1" applyBorder="1" applyAlignment="1">
      <alignment horizontal="left" wrapText="1"/>
    </xf>
    <xf numFmtId="0" fontId="6" fillId="0" borderId="6" xfId="0" applyFont="1" applyBorder="1" applyAlignment="1">
      <alignment horizontal="left" wrapText="1"/>
    </xf>
    <xf numFmtId="0" fontId="6" fillId="0" borderId="3" xfId="0" applyFont="1" applyBorder="1" applyAlignment="1">
      <alignment horizontal="left" wrapText="1"/>
    </xf>
    <xf numFmtId="3" fontId="7" fillId="0" borderId="33" xfId="0" applyNumberFormat="1" applyFont="1" applyBorder="1"/>
    <xf numFmtId="3" fontId="7" fillId="0" borderId="30" xfId="0" applyNumberFormat="1" applyFont="1" applyBorder="1"/>
    <xf numFmtId="0" fontId="4" fillId="0" borderId="0" xfId="0" applyFont="1" applyAlignment="1">
      <alignment vertical="center"/>
    </xf>
    <xf numFmtId="0" fontId="4" fillId="0" borderId="0" xfId="2" applyFont="1" applyBorder="1" applyAlignment="1" applyProtection="1">
      <alignment horizontal="left" vertical="center"/>
    </xf>
    <xf numFmtId="3" fontId="4" fillId="0" borderId="21" xfId="0" applyNumberFormat="1" applyFont="1" applyBorder="1" applyAlignment="1">
      <alignment horizontal="centerContinuous" vertical="center"/>
    </xf>
    <xf numFmtId="3" fontId="4" fillId="0" borderId="20" xfId="0" applyNumberFormat="1" applyFont="1" applyBorder="1" applyAlignment="1">
      <alignment horizontal="centerContinuous" vertical="center"/>
    </xf>
    <xf numFmtId="3" fontId="4" fillId="0" borderId="21" xfId="0" applyNumberFormat="1" applyFont="1" applyBorder="1" applyAlignment="1">
      <alignment vertical="center"/>
    </xf>
    <xf numFmtId="3" fontId="4" fillId="0" borderId="1" xfId="0" applyNumberFormat="1" applyFont="1" applyBorder="1" applyAlignment="1">
      <alignment horizontal="centerContinuous" vertical="center"/>
    </xf>
    <xf numFmtId="3" fontId="4" fillId="0" borderId="13" xfId="0" applyNumberFormat="1" applyFont="1" applyBorder="1" applyAlignment="1">
      <alignment horizontal="centerContinuous" vertical="center"/>
    </xf>
    <xf numFmtId="3" fontId="4" fillId="0" borderId="14" xfId="0" applyNumberFormat="1" applyFont="1" applyBorder="1" applyAlignment="1">
      <alignment horizontal="centerContinuous" vertical="center"/>
    </xf>
    <xf numFmtId="3" fontId="4" fillId="0" borderId="4" xfId="0" applyNumberFormat="1" applyFont="1" applyBorder="1" applyAlignment="1">
      <alignment horizontal="centerContinuous" vertical="center"/>
    </xf>
    <xf numFmtId="3" fontId="4" fillId="0" borderId="4" xfId="0" applyNumberFormat="1" applyFont="1" applyBorder="1" applyAlignment="1">
      <alignment vertical="center"/>
    </xf>
    <xf numFmtId="3" fontId="4" fillId="0" borderId="9" xfId="0" applyNumberFormat="1" applyFont="1" applyFill="1" applyBorder="1" applyAlignment="1">
      <alignment horizontal="centerContinuous" vertical="center"/>
    </xf>
    <xf numFmtId="3" fontId="3" fillId="0" borderId="9" xfId="0" quotePrefix="1" applyNumberFormat="1" applyFont="1" applyBorder="1" applyAlignment="1">
      <alignment horizontal="centerContinuous" vertical="center"/>
    </xf>
    <xf numFmtId="0" fontId="4" fillId="0" borderId="19" xfId="0" applyFont="1" applyBorder="1" applyAlignment="1">
      <alignment vertical="center"/>
    </xf>
    <xf numFmtId="3" fontId="4" fillId="0" borderId="19" xfId="0" applyNumberFormat="1" applyFont="1" applyBorder="1" applyAlignment="1">
      <alignment vertical="center"/>
    </xf>
    <xf numFmtId="3" fontId="4" fillId="0" borderId="24" xfId="0" applyNumberFormat="1" applyFont="1" applyFill="1" applyBorder="1" applyAlignment="1">
      <alignment horizontal="centerContinuous" vertical="center"/>
    </xf>
    <xf numFmtId="3" fontId="4" fillId="0" borderId="21" xfId="0" applyNumberFormat="1" applyFont="1" applyFill="1" applyBorder="1" applyAlignment="1">
      <alignment horizontal="centerContinuous" vertical="center"/>
    </xf>
    <xf numFmtId="0" fontId="4" fillId="0" borderId="1" xfId="0" applyFont="1" applyBorder="1" applyAlignment="1" applyProtection="1">
      <alignment horizontal="left" vertical="center"/>
    </xf>
    <xf numFmtId="3" fontId="4" fillId="0" borderId="10" xfId="0" applyNumberFormat="1" applyFont="1" applyFill="1" applyBorder="1" applyAlignment="1">
      <alignment horizontal="left" vertical="center" wrapText="1"/>
    </xf>
    <xf numFmtId="3" fontId="4" fillId="0" borderId="8" xfId="0" applyNumberFormat="1" applyFont="1" applyFill="1" applyBorder="1" applyAlignment="1">
      <alignment horizontal="left" vertical="center" wrapText="1"/>
    </xf>
    <xf numFmtId="3" fontId="4" fillId="0" borderId="9" xfId="0" applyNumberFormat="1" applyFont="1" applyFill="1" applyBorder="1" applyAlignment="1">
      <alignment horizontal="left" vertical="center"/>
    </xf>
    <xf numFmtId="3" fontId="6" fillId="0" borderId="19" xfId="0" applyNumberFormat="1" applyFont="1" applyFill="1" applyBorder="1" applyAlignment="1">
      <alignment vertical="center"/>
    </xf>
    <xf numFmtId="3" fontId="4" fillId="0" borderId="20" xfId="0" applyNumberFormat="1" applyFont="1" applyBorder="1" applyAlignment="1">
      <alignment vertical="center"/>
    </xf>
    <xf numFmtId="3" fontId="3" fillId="0" borderId="19" xfId="0" applyNumberFormat="1" applyFont="1" applyFill="1" applyBorder="1" applyAlignment="1">
      <alignment horizontal="center" vertical="center"/>
    </xf>
    <xf numFmtId="0" fontId="0" fillId="0" borderId="0" xfId="0" applyAlignment="1">
      <alignment vertical="top"/>
    </xf>
    <xf numFmtId="0" fontId="2" fillId="0" borderId="0" xfId="4"/>
    <xf numFmtId="49" fontId="2" fillId="0" borderId="0" xfId="4" quotePrefix="1" applyNumberFormat="1"/>
    <xf numFmtId="49" fontId="2" fillId="0" borderId="0" xfId="4" applyNumberFormat="1"/>
    <xf numFmtId="0" fontId="27" fillId="0" borderId="0" xfId="0" applyFont="1" applyAlignment="1" applyProtection="1">
      <alignment horizontal="center"/>
      <protection hidden="1"/>
    </xf>
    <xf numFmtId="0" fontId="0" fillId="0" borderId="0" xfId="0" applyProtection="1">
      <protection hidden="1"/>
    </xf>
    <xf numFmtId="0" fontId="27" fillId="0" borderId="0" xfId="0" applyFont="1" applyAlignment="1" applyProtection="1">
      <alignment horizontal="center" wrapText="1"/>
      <protection hidden="1"/>
    </xf>
    <xf numFmtId="0" fontId="28" fillId="0" borderId="0" xfId="0" applyFont="1" applyAlignment="1" applyProtection="1">
      <alignment horizontal="center" wrapText="1"/>
      <protection hidden="1"/>
    </xf>
    <xf numFmtId="0" fontId="6" fillId="0" borderId="0" xfId="0" applyFont="1" applyAlignment="1" applyProtection="1">
      <protection hidden="1"/>
    </xf>
    <xf numFmtId="0" fontId="19" fillId="0" borderId="0" xfId="0" applyFont="1" applyAlignment="1" applyProtection="1">
      <alignment horizontal="center" wrapText="1"/>
      <protection hidden="1"/>
    </xf>
    <xf numFmtId="0" fontId="0" fillId="0" borderId="0" xfId="0" applyAlignment="1" applyProtection="1">
      <alignment wrapText="1"/>
      <protection hidden="1"/>
    </xf>
    <xf numFmtId="3" fontId="0" fillId="0" borderId="0" xfId="0" applyNumberFormat="1" applyProtection="1">
      <protection hidden="1"/>
    </xf>
    <xf numFmtId="0" fontId="3" fillId="0" borderId="0" xfId="0" applyFont="1" applyAlignment="1" applyProtection="1">
      <protection hidden="1"/>
    </xf>
    <xf numFmtId="0" fontId="6" fillId="0" borderId="0" xfId="0" applyFont="1" applyProtection="1">
      <protection hidden="1"/>
    </xf>
    <xf numFmtId="0" fontId="4" fillId="0" borderId="0" xfId="0" applyFont="1" applyProtection="1">
      <protection hidden="1"/>
    </xf>
    <xf numFmtId="0" fontId="4" fillId="0" borderId="7"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4" fillId="0" borderId="4" xfId="0" applyFont="1" applyBorder="1" applyAlignment="1" applyProtection="1">
      <alignment horizontal="left" vertical="center"/>
      <protection hidden="1"/>
    </xf>
    <xf numFmtId="17" fontId="4" fillId="0" borderId="8" xfId="0" applyNumberFormat="1" applyFont="1" applyBorder="1" applyAlignment="1" applyProtection="1">
      <protection hidden="1"/>
    </xf>
    <xf numFmtId="37" fontId="7" fillId="0" borderId="3" xfId="0" applyNumberFormat="1" applyFont="1" applyBorder="1" applyProtection="1">
      <protection hidden="1"/>
    </xf>
    <xf numFmtId="0" fontId="4" fillId="0" borderId="8" xfId="0" applyFont="1" applyBorder="1" applyAlignment="1" applyProtection="1">
      <protection hidden="1"/>
    </xf>
    <xf numFmtId="37" fontId="7" fillId="0" borderId="4" xfId="0" applyNumberFormat="1" applyFont="1" applyBorder="1" applyProtection="1">
      <protection hidden="1"/>
    </xf>
    <xf numFmtId="0" fontId="3" fillId="0" borderId="19" xfId="0" applyFont="1" applyBorder="1" applyAlignment="1" applyProtection="1">
      <alignment horizontal="center"/>
      <protection hidden="1"/>
    </xf>
    <xf numFmtId="37" fontId="6" fillId="0" borderId="17" xfId="0" applyNumberFormat="1" applyFont="1" applyBorder="1" applyProtection="1">
      <protection hidden="1"/>
    </xf>
    <xf numFmtId="0" fontId="14" fillId="0" borderId="0" xfId="0" quotePrefix="1" applyFont="1" applyAlignment="1" applyProtection="1">
      <alignment horizontal="left"/>
      <protection hidden="1"/>
    </xf>
    <xf numFmtId="3" fontId="13" fillId="0" borderId="0" xfId="0" applyNumberFormat="1" applyFont="1" applyProtection="1">
      <protection hidden="1"/>
    </xf>
    <xf numFmtId="0" fontId="34" fillId="0" borderId="0" xfId="0" applyFont="1" applyBorder="1"/>
    <xf numFmtId="0" fontId="34" fillId="0" borderId="7" xfId="0" applyFont="1" applyBorder="1"/>
    <xf numFmtId="0" fontId="36" fillId="3" borderId="35" xfId="0" applyFont="1" applyFill="1" applyBorder="1" applyAlignment="1">
      <alignment horizontal="center"/>
    </xf>
    <xf numFmtId="0" fontId="0" fillId="0" borderId="35" xfId="0" applyBorder="1"/>
    <xf numFmtId="165" fontId="0" fillId="0" borderId="35" xfId="5" applyNumberFormat="1" applyFont="1" applyBorder="1"/>
    <xf numFmtId="165" fontId="4" fillId="0" borderId="35" xfId="5" quotePrefix="1" applyNumberFormat="1" applyFont="1" applyBorder="1"/>
    <xf numFmtId="165" fontId="36" fillId="3" borderId="35" xfId="5" applyNumberFormat="1" applyFont="1" applyFill="1" applyBorder="1" applyAlignment="1">
      <alignment horizontal="center"/>
    </xf>
    <xf numFmtId="0" fontId="37" fillId="0" borderId="36" xfId="0" applyFont="1" applyFill="1" applyBorder="1"/>
    <xf numFmtId="0" fontId="37" fillId="0" borderId="0" xfId="0" applyFont="1" applyFill="1" applyBorder="1"/>
    <xf numFmtId="0" fontId="34" fillId="0" borderId="0" xfId="0" applyFont="1"/>
    <xf numFmtId="0" fontId="36" fillId="3" borderId="35" xfId="0" applyFont="1" applyFill="1" applyBorder="1"/>
    <xf numFmtId="165" fontId="36" fillId="3" borderId="35" xfId="5" applyNumberFormat="1" applyFont="1" applyFill="1" applyBorder="1"/>
    <xf numFmtId="0" fontId="34" fillId="0" borderId="0" xfId="0" applyFont="1" applyBorder="1" applyAlignment="1">
      <alignment horizontal="left"/>
    </xf>
    <xf numFmtId="0" fontId="0" fillId="0" borderId="0" xfId="0" applyBorder="1"/>
    <xf numFmtId="0" fontId="37" fillId="0" borderId="0" xfId="0" applyFont="1" applyFill="1" applyBorder="1" applyAlignment="1"/>
    <xf numFmtId="0" fontId="34" fillId="0" borderId="0" xfId="0" applyFont="1" applyFill="1" applyBorder="1" applyAlignment="1"/>
    <xf numFmtId="0" fontId="36" fillId="3" borderId="35" xfId="0" applyFont="1" applyFill="1" applyBorder="1" applyAlignment="1"/>
    <xf numFmtId="165" fontId="36" fillId="3" borderId="35" xfId="5" applyNumberFormat="1" applyFont="1" applyFill="1" applyBorder="1" applyAlignment="1"/>
    <xf numFmtId="165" fontId="0" fillId="0" borderId="0" xfId="5" applyNumberFormat="1" applyFont="1" applyBorder="1"/>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vertical="center" wrapText="1"/>
    </xf>
    <xf numFmtId="0" fontId="0" fillId="0" borderId="3" xfId="0" applyBorder="1" applyAlignment="1">
      <alignment horizontal="center" vertical="center" wrapText="1"/>
    </xf>
    <xf numFmtId="3" fontId="4" fillId="0" borderId="21" xfId="0" applyNumberFormat="1" applyFont="1" applyBorder="1" applyAlignment="1">
      <alignment horizontal="center" vertical="center" wrapText="1"/>
    </xf>
    <xf numFmtId="37" fontId="7" fillId="0" borderId="3" xfId="0" applyNumberFormat="1" applyFont="1" applyBorder="1"/>
    <xf numFmtId="37" fontId="7" fillId="0" borderId="6" xfId="0" applyNumberFormat="1" applyFont="1" applyBorder="1"/>
    <xf numFmtId="0" fontId="39" fillId="0" borderId="9" xfId="0" applyFont="1" applyBorder="1" applyAlignment="1">
      <alignment horizontal="center"/>
    </xf>
    <xf numFmtId="0" fontId="39" fillId="0" borderId="8" xfId="0" applyFont="1" applyBorder="1" applyAlignment="1">
      <alignment horizontal="left"/>
    </xf>
    <xf numFmtId="0" fontId="0" fillId="0" borderId="19" xfId="0" applyBorder="1"/>
    <xf numFmtId="0" fontId="22" fillId="0" borderId="19" xfId="0" applyFont="1" applyBorder="1" applyAlignment="1">
      <alignment horizontal="center"/>
    </xf>
    <xf numFmtId="37" fontId="6" fillId="0" borderId="17" xfId="0" applyNumberFormat="1" applyFont="1" applyBorder="1"/>
    <xf numFmtId="0" fontId="4" fillId="0" borderId="26" xfId="0" applyFont="1" applyBorder="1"/>
    <xf numFmtId="0" fontId="0" fillId="0" borderId="27" xfId="0" applyBorder="1"/>
    <xf numFmtId="37" fontId="22" fillId="0" borderId="27" xfId="0" applyNumberFormat="1" applyFont="1" applyBorder="1" applyAlignment="1">
      <alignment horizontal="right"/>
    </xf>
    <xf numFmtId="37" fontId="6" fillId="0" borderId="17" xfId="0" applyNumberFormat="1" applyFont="1" applyBorder="1" applyAlignment="1">
      <alignment horizontal="right"/>
    </xf>
    <xf numFmtId="37" fontId="6" fillId="0" borderId="18" xfId="0" applyNumberFormat="1" applyFont="1" applyBorder="1" applyAlignment="1">
      <alignment horizontal="right"/>
    </xf>
    <xf numFmtId="0" fontId="4" fillId="0" borderId="8" xfId="1" applyFont="1" applyBorder="1" applyAlignment="1">
      <alignment horizontal="left"/>
    </xf>
    <xf numFmtId="0" fontId="0" fillId="0" borderId="9" xfId="0" applyBorder="1" applyAlignment="1">
      <alignment horizontal="center"/>
    </xf>
    <xf numFmtId="0" fontId="40" fillId="0" borderId="8" xfId="0" applyFont="1" applyBorder="1" applyAlignment="1">
      <alignment horizontal="left"/>
    </xf>
    <xf numFmtId="0" fontId="0" fillId="0" borderId="29" xfId="0" applyBorder="1"/>
    <xf numFmtId="0" fontId="39" fillId="0" borderId="9" xfId="0" applyFont="1" applyBorder="1" applyAlignment="1">
      <alignment horizontal="left"/>
    </xf>
    <xf numFmtId="0" fontId="13" fillId="0" borderId="10" xfId="0" applyFont="1" applyBorder="1" applyAlignment="1">
      <alignment horizontal="left" wrapText="1"/>
    </xf>
    <xf numFmtId="0" fontId="13" fillId="0" borderId="8" xfId="0" applyFont="1" applyBorder="1" applyAlignment="1">
      <alignment horizontal="left" wrapText="1"/>
    </xf>
    <xf numFmtId="0" fontId="13" fillId="0" borderId="8" xfId="1" applyFont="1" applyBorder="1" applyAlignment="1">
      <alignment horizontal="left" wrapText="1"/>
    </xf>
    <xf numFmtId="3" fontId="43" fillId="0" borderId="19" xfId="0" applyNumberFormat="1" applyFont="1" applyBorder="1"/>
    <xf numFmtId="3" fontId="21" fillId="0" borderId="20" xfId="0" applyNumberFormat="1" applyFont="1" applyBorder="1" applyAlignment="1">
      <alignment horizontal="centerContinuous"/>
    </xf>
    <xf numFmtId="3" fontId="14" fillId="0" borderId="8" xfId="0" applyNumberFormat="1" applyFont="1" applyBorder="1" applyAlignment="1">
      <alignment horizontal="centerContinuous"/>
    </xf>
    <xf numFmtId="3" fontId="14" fillId="0" borderId="9" xfId="0" applyNumberFormat="1" applyFont="1" applyBorder="1"/>
    <xf numFmtId="3" fontId="3" fillId="0" borderId="0" xfId="0" applyNumberFormat="1" applyFont="1" applyBorder="1" applyAlignment="1">
      <alignment horizontal="center" vertical="center"/>
    </xf>
    <xf numFmtId="3" fontId="6" fillId="0" borderId="0" xfId="0" applyNumberFormat="1" applyFont="1" applyBorder="1" applyAlignment="1">
      <alignment vertical="center"/>
    </xf>
    <xf numFmtId="0" fontId="45" fillId="0" borderId="8" xfId="0" applyFont="1" applyBorder="1" applyAlignment="1">
      <alignment horizontal="left" wrapText="1"/>
    </xf>
    <xf numFmtId="0" fontId="6" fillId="4" borderId="0" xfId="0" applyFont="1" applyFill="1"/>
    <xf numFmtId="3" fontId="0" fillId="4" borderId="0" xfId="0" applyNumberFormat="1" applyFill="1"/>
    <xf numFmtId="3" fontId="6" fillId="4" borderId="0" xfId="0" applyNumberFormat="1" applyFont="1" applyFill="1" applyAlignment="1">
      <alignment horizontal="centerContinuous"/>
    </xf>
    <xf numFmtId="3" fontId="0" fillId="4" borderId="0" xfId="0" applyNumberFormat="1" applyFill="1" applyAlignment="1">
      <alignment horizontal="centerContinuous"/>
    </xf>
    <xf numFmtId="3" fontId="21" fillId="4" borderId="20" xfId="0" applyNumberFormat="1" applyFont="1" applyFill="1" applyBorder="1" applyAlignment="1">
      <alignment horizontal="centerContinuous"/>
    </xf>
    <xf numFmtId="3" fontId="14" fillId="4" borderId="8" xfId="0" applyNumberFormat="1" applyFont="1" applyFill="1" applyBorder="1" applyAlignment="1">
      <alignment horizontal="centerContinuous"/>
    </xf>
    <xf numFmtId="3" fontId="14" fillId="4" borderId="9" xfId="0" applyNumberFormat="1" applyFont="1" applyFill="1" applyBorder="1"/>
    <xf numFmtId="0" fontId="13" fillId="4" borderId="10" xfId="0" applyFont="1" applyFill="1" applyBorder="1" applyAlignment="1">
      <alignment horizontal="left" wrapText="1"/>
    </xf>
    <xf numFmtId="3" fontId="7" fillId="4" borderId="8" xfId="0" applyNumberFormat="1" applyFont="1" applyFill="1" applyBorder="1"/>
    <xf numFmtId="0" fontId="13" fillId="4" borderId="8" xfId="0" applyFont="1" applyFill="1" applyBorder="1" applyAlignment="1">
      <alignment horizontal="left" wrapText="1"/>
    </xf>
    <xf numFmtId="0" fontId="13" fillId="4" borderId="8" xfId="1" applyFont="1" applyFill="1" applyBorder="1" applyAlignment="1">
      <alignment horizontal="left" wrapText="1"/>
    </xf>
    <xf numFmtId="0" fontId="42" fillId="4" borderId="8" xfId="0" applyFont="1" applyFill="1" applyBorder="1" applyAlignment="1">
      <alignment horizontal="left" wrapText="1"/>
    </xf>
    <xf numFmtId="3" fontId="3" fillId="4" borderId="19" xfId="0" applyNumberFormat="1" applyFont="1" applyFill="1" applyBorder="1" applyAlignment="1">
      <alignment horizontal="center"/>
    </xf>
    <xf numFmtId="3" fontId="43" fillId="4" borderId="19" xfId="0" applyNumberFormat="1" applyFont="1" applyFill="1" applyBorder="1"/>
    <xf numFmtId="3" fontId="13" fillId="4" borderId="0" xfId="0" applyNumberFormat="1" applyFont="1" applyFill="1"/>
    <xf numFmtId="0" fontId="13" fillId="4" borderId="0" xfId="0" quotePrefix="1" applyFont="1" applyFill="1" applyAlignment="1">
      <alignment horizontal="left"/>
    </xf>
    <xf numFmtId="3" fontId="4" fillId="0" borderId="9" xfId="0" applyNumberFormat="1" applyFont="1" applyBorder="1" applyAlignment="1">
      <alignment horizontal="centerContinuous"/>
    </xf>
    <xf numFmtId="3" fontId="4" fillId="0" borderId="1" xfId="0" applyNumberFormat="1" applyFont="1" applyBorder="1" applyAlignment="1">
      <alignment horizontal="centerContinuous"/>
    </xf>
    <xf numFmtId="3" fontId="4" fillId="0" borderId="8" xfId="0" applyNumberFormat="1" applyFont="1" applyBorder="1"/>
    <xf numFmtId="3" fontId="4" fillId="0" borderId="3" xfId="0" applyNumberFormat="1" applyFont="1" applyBorder="1" applyAlignment="1">
      <alignment horizontal="centerContinuous"/>
    </xf>
    <xf numFmtId="3" fontId="7" fillId="0" borderId="14" xfId="0" applyNumberFormat="1" applyFont="1" applyBorder="1"/>
    <xf numFmtId="3" fontId="7" fillId="0" borderId="18" xfId="0" applyNumberFormat="1" applyFont="1" applyBorder="1"/>
    <xf numFmtId="3" fontId="7" fillId="0" borderId="7" xfId="0" applyNumberFormat="1" applyFont="1" applyBorder="1"/>
    <xf numFmtId="3" fontId="4" fillId="0" borderId="0" xfId="0" applyNumberFormat="1" applyFont="1" applyAlignment="1">
      <alignment horizontal="centerContinuous"/>
    </xf>
    <xf numFmtId="0" fontId="0" fillId="0" borderId="2" xfId="0" applyBorder="1" applyAlignment="1">
      <alignment horizontal="center" vertical="center" wrapText="1"/>
    </xf>
    <xf numFmtId="0" fontId="7" fillId="0" borderId="8" xfId="2" applyFont="1" applyBorder="1" applyAlignment="1">
      <alignment horizontal="right"/>
    </xf>
    <xf numFmtId="1" fontId="7" fillId="0" borderId="8" xfId="5" applyNumberFormat="1" applyFont="1" applyBorder="1" applyAlignment="1" applyProtection="1">
      <alignment horizontal="right"/>
    </xf>
    <xf numFmtId="1" fontId="7" fillId="0" borderId="8" xfId="2" applyNumberFormat="1" applyFont="1" applyBorder="1" applyAlignment="1">
      <alignment horizontal="right"/>
    </xf>
    <xf numFmtId="1" fontId="6" fillId="0" borderId="10" xfId="2" applyNumberFormat="1" applyFont="1" applyBorder="1" applyAlignment="1">
      <alignment horizontal="right"/>
    </xf>
    <xf numFmtId="1" fontId="6" fillId="0" borderId="22" xfId="2" applyNumberFormat="1" applyFont="1" applyBorder="1" applyAlignment="1">
      <alignment horizontal="right"/>
    </xf>
    <xf numFmtId="3" fontId="4" fillId="0" borderId="1" xfId="0" applyNumberFormat="1" applyFont="1" applyBorder="1" applyAlignment="1">
      <alignment horizontal="center" vertical="center"/>
    </xf>
    <xf numFmtId="3" fontId="4" fillId="0" borderId="20" xfId="0" applyNumberFormat="1" applyFont="1" applyBorder="1" applyAlignment="1">
      <alignment horizontal="centerContinuous"/>
    </xf>
    <xf numFmtId="3" fontId="4" fillId="0" borderId="21" xfId="0" applyNumberFormat="1" applyFont="1" applyBorder="1"/>
    <xf numFmtId="3" fontId="4" fillId="0" borderId="13" xfId="0" applyNumberFormat="1" applyFont="1" applyBorder="1" applyAlignment="1">
      <alignment horizontal="centerContinuous"/>
    </xf>
    <xf numFmtId="3" fontId="4" fillId="0" borderId="14" xfId="0" applyNumberFormat="1" applyFont="1" applyBorder="1" applyAlignment="1">
      <alignment horizontal="centerContinuous"/>
    </xf>
    <xf numFmtId="3" fontId="4" fillId="0" borderId="4" xfId="0" applyNumberFormat="1" applyFont="1" applyBorder="1" applyAlignment="1">
      <alignment horizontal="centerContinuous"/>
    </xf>
    <xf numFmtId="3" fontId="4" fillId="0" borderId="4" xfId="0" applyNumberFormat="1" applyFont="1" applyBorder="1"/>
    <xf numFmtId="0" fontId="0" fillId="0" borderId="12" xfId="0" applyBorder="1" applyAlignment="1">
      <alignment vertical="center" wrapText="1"/>
    </xf>
    <xf numFmtId="3" fontId="4" fillId="0" borderId="12" xfId="0" applyNumberFormat="1" applyFont="1" applyBorder="1"/>
    <xf numFmtId="3" fontId="3" fillId="0" borderId="9" xfId="0" quotePrefix="1" applyNumberFormat="1" applyFont="1" applyBorder="1" applyAlignment="1">
      <alignment horizontal="centerContinuous"/>
    </xf>
    <xf numFmtId="3" fontId="39" fillId="0" borderId="9" xfId="0" applyNumberFormat="1" applyFont="1" applyBorder="1" applyAlignment="1">
      <alignment horizontal="center" vertical="center" wrapText="1"/>
    </xf>
    <xf numFmtId="3" fontId="4" fillId="0" borderId="26" xfId="0" applyNumberFormat="1" applyFont="1" applyBorder="1" applyAlignment="1">
      <alignment horizontal="center" vertical="center"/>
    </xf>
    <xf numFmtId="3" fontId="39" fillId="0" borderId="26" xfId="0" applyNumberFormat="1" applyFont="1" applyBorder="1" applyAlignment="1">
      <alignment horizontal="center" vertical="center" wrapText="1"/>
    </xf>
    <xf numFmtId="0" fontId="4" fillId="0" borderId="0" xfId="0" applyFont="1" applyAlignment="1">
      <alignment horizontal="left"/>
    </xf>
    <xf numFmtId="0" fontId="4" fillId="0" borderId="6" xfId="0" applyFont="1" applyBorder="1" applyAlignment="1">
      <alignment horizontal="left"/>
    </xf>
    <xf numFmtId="3" fontId="50" fillId="0" borderId="19" xfId="0" applyNumberFormat="1" applyFont="1" applyBorder="1"/>
    <xf numFmtId="3" fontId="50" fillId="0" borderId="19" xfId="0" applyNumberFormat="1" applyFont="1" applyBorder="1" applyAlignment="1">
      <alignment horizontal="center"/>
    </xf>
    <xf numFmtId="3" fontId="4" fillId="0" borderId="16" xfId="0" applyNumberFormat="1" applyFont="1" applyBorder="1" applyAlignment="1">
      <alignment horizontal="center"/>
    </xf>
    <xf numFmtId="3" fontId="4" fillId="0" borderId="3" xfId="0" applyNumberFormat="1" applyFont="1" applyBorder="1" applyAlignment="1">
      <alignment horizontal="center"/>
    </xf>
    <xf numFmtId="3" fontId="3" fillId="0" borderId="9" xfId="0" applyNumberFormat="1" applyFont="1" applyBorder="1" applyAlignment="1">
      <alignment horizontal="centerContinuous"/>
    </xf>
    <xf numFmtId="3" fontId="4" fillId="0" borderId="4" xfId="0" applyNumberFormat="1" applyFont="1" applyBorder="1" applyAlignment="1">
      <alignment horizontal="center" vertical="top"/>
    </xf>
    <xf numFmtId="3" fontId="3" fillId="0" borderId="8" xfId="0" applyNumberFormat="1" applyFont="1" applyBorder="1" applyAlignment="1">
      <alignment horizontal="left"/>
    </xf>
    <xf numFmtId="3" fontId="4" fillId="0" borderId="8" xfId="0" applyNumberFormat="1" applyFont="1" applyBorder="1" applyAlignment="1">
      <alignment horizontal="left"/>
    </xf>
    <xf numFmtId="3" fontId="5" fillId="0" borderId="8" xfId="0" applyNumberFormat="1" applyFont="1" applyBorder="1" applyAlignment="1">
      <alignment horizontal="left"/>
    </xf>
    <xf numFmtId="0" fontId="0" fillId="0" borderId="0" xfId="0" applyAlignment="1"/>
    <xf numFmtId="0" fontId="0" fillId="0" borderId="10" xfId="0" applyFont="1" applyBorder="1" applyAlignment="1">
      <alignment horizontal="center"/>
    </xf>
    <xf numFmtId="0" fontId="0" fillId="0" borderId="8" xfId="0" applyFont="1" applyBorder="1" applyAlignment="1" applyProtection="1">
      <alignment horizontal="left"/>
    </xf>
    <xf numFmtId="0" fontId="0" fillId="0" borderId="8" xfId="0" applyFont="1" applyBorder="1" applyAlignment="1">
      <alignment horizontal="center"/>
    </xf>
    <xf numFmtId="0" fontId="0" fillId="0" borderId="8" xfId="0" applyFont="1" applyBorder="1" applyAlignment="1" applyProtection="1">
      <alignment horizontal="left" vertical="center" wrapText="1"/>
    </xf>
    <xf numFmtId="0" fontId="0" fillId="0" borderId="9" xfId="0" applyFont="1" applyBorder="1" applyAlignment="1">
      <alignment horizontal="center"/>
    </xf>
    <xf numFmtId="0" fontId="51" fillId="0" borderId="10" xfId="0" applyFont="1" applyBorder="1" applyAlignment="1">
      <alignment horizontal="center"/>
    </xf>
    <xf numFmtId="0" fontId="51" fillId="0" borderId="8" xfId="0" applyFont="1" applyBorder="1" applyAlignment="1" applyProtection="1">
      <alignment horizontal="left"/>
    </xf>
    <xf numFmtId="0" fontId="51" fillId="0" borderId="8" xfId="0" applyFont="1" applyBorder="1" applyAlignment="1">
      <alignment horizontal="center"/>
    </xf>
    <xf numFmtId="0" fontId="51" fillId="0" borderId="9" xfId="0" applyFont="1" applyBorder="1" applyAlignment="1">
      <alignment horizontal="center"/>
    </xf>
    <xf numFmtId="3" fontId="7" fillId="0" borderId="8" xfId="0" applyNumberFormat="1" applyFont="1" applyBorder="1"/>
    <xf numFmtId="0" fontId="0" fillId="0" borderId="0" xfId="0" applyFill="1"/>
    <xf numFmtId="3" fontId="0" fillId="0" borderId="0" xfId="0" applyNumberFormat="1" applyFill="1"/>
    <xf numFmtId="3" fontId="3" fillId="0" borderId="19" xfId="0" applyNumberFormat="1" applyFont="1" applyFill="1" applyBorder="1" applyAlignment="1">
      <alignment horizontal="center"/>
    </xf>
    <xf numFmtId="3" fontId="4" fillId="0" borderId="16" xfId="0" applyNumberFormat="1" applyFont="1" applyFill="1" applyBorder="1" applyAlignment="1">
      <alignment horizontal="center" vertical="center" wrapText="1"/>
    </xf>
    <xf numFmtId="3" fontId="4" fillId="0" borderId="28" xfId="0" applyNumberFormat="1" applyFont="1" applyFill="1" applyBorder="1" applyAlignment="1">
      <alignment horizontal="center" wrapText="1"/>
    </xf>
    <xf numFmtId="3" fontId="4" fillId="0" borderId="28" xfId="0" applyNumberFormat="1" applyFont="1" applyFill="1" applyBorder="1" applyAlignment="1">
      <alignment horizontal="center" vertical="center" wrapText="1"/>
    </xf>
    <xf numFmtId="3" fontId="4" fillId="0" borderId="23" xfId="0" applyNumberFormat="1" applyFont="1" applyFill="1" applyBorder="1" applyAlignment="1">
      <alignment horizontal="center" vertical="center" wrapText="1"/>
    </xf>
    <xf numFmtId="3" fontId="4" fillId="0" borderId="8" xfId="0" applyNumberFormat="1" applyFont="1" applyFill="1" applyBorder="1" applyAlignment="1">
      <alignment horizontal="left" vertical="center"/>
    </xf>
    <xf numFmtId="37" fontId="6" fillId="0" borderId="17" xfId="0" applyNumberFormat="1" applyFont="1" applyFill="1" applyBorder="1"/>
    <xf numFmtId="3" fontId="7" fillId="0" borderId="8" xfId="0" applyNumberFormat="1" applyFont="1" applyFill="1" applyBorder="1"/>
    <xf numFmtId="3" fontId="43" fillId="0" borderId="19" xfId="0" applyNumberFormat="1" applyFont="1" applyFill="1" applyBorder="1"/>
    <xf numFmtId="0" fontId="4" fillId="0" borderId="8" xfId="0" applyFont="1" applyFill="1" applyBorder="1" applyAlignment="1">
      <alignment horizontal="left"/>
    </xf>
    <xf numFmtId="0" fontId="4" fillId="0" borderId="7" xfId="0" applyFont="1" applyFill="1" applyBorder="1" applyAlignment="1">
      <alignment vertical="center" wrapText="1"/>
    </xf>
    <xf numFmtId="0" fontId="4" fillId="0" borderId="7" xfId="0" applyFont="1" applyFill="1" applyBorder="1" applyAlignment="1">
      <alignment vertical="center"/>
    </xf>
    <xf numFmtId="37" fontId="7" fillId="0" borderId="3" xfId="0" applyNumberFormat="1" applyFont="1" applyFill="1" applyBorder="1"/>
    <xf numFmtId="0" fontId="0" fillId="0" borderId="5" xfId="0" applyFill="1" applyBorder="1"/>
    <xf numFmtId="37" fontId="7" fillId="0" borderId="6" xfId="0" applyNumberFormat="1" applyFont="1" applyFill="1" applyBorder="1"/>
    <xf numFmtId="0" fontId="4" fillId="0" borderId="1" xfId="0" applyFont="1" applyFill="1" applyBorder="1" applyAlignment="1">
      <alignment horizontal="centerContinuous"/>
    </xf>
    <xf numFmtId="0" fontId="4" fillId="0" borderId="26" xfId="0" applyFont="1" applyFill="1" applyBorder="1" applyAlignment="1">
      <alignment horizontal="centerContinuous"/>
    </xf>
    <xf numFmtId="0" fontId="4" fillId="0" borderId="7" xfId="0" applyFont="1" applyFill="1" applyBorder="1" applyAlignment="1">
      <alignment horizontal="centerContinuous"/>
    </xf>
    <xf numFmtId="0" fontId="4" fillId="0" borderId="4" xfId="0" applyFont="1" applyFill="1" applyBorder="1" applyAlignment="1">
      <alignment horizontal="left"/>
    </xf>
    <xf numFmtId="0" fontId="0" fillId="0" borderId="20" xfId="0" applyFill="1" applyBorder="1"/>
    <xf numFmtId="0" fontId="4" fillId="0" borderId="8" xfId="0" applyFont="1" applyFill="1" applyBorder="1" applyAlignment="1">
      <alignment horizontal="center"/>
    </xf>
    <xf numFmtId="0" fontId="4" fillId="0" borderId="9" xfId="0" applyFont="1" applyFill="1" applyBorder="1"/>
    <xf numFmtId="0" fontId="4" fillId="0" borderId="26" xfId="0" applyFont="1" applyFill="1" applyBorder="1" applyAlignment="1">
      <alignment vertical="center"/>
    </xf>
    <xf numFmtId="0" fontId="4" fillId="0" borderId="26" xfId="0" applyFont="1" applyFill="1" applyBorder="1" applyAlignment="1">
      <alignment vertical="center" wrapText="1"/>
    </xf>
    <xf numFmtId="0" fontId="4" fillId="0" borderId="26" xfId="0" applyFont="1" applyFill="1" applyBorder="1" applyAlignment="1">
      <alignment horizontal="center" vertical="center" wrapText="1"/>
    </xf>
    <xf numFmtId="0" fontId="4" fillId="0" borderId="10" xfId="0" applyFont="1" applyFill="1" applyBorder="1" applyAlignment="1">
      <alignment horizontal="left"/>
    </xf>
    <xf numFmtId="37" fontId="7" fillId="0" borderId="5" xfId="0" applyNumberFormat="1" applyFont="1" applyFill="1" applyBorder="1"/>
    <xf numFmtId="37" fontId="7" fillId="0" borderId="10" xfId="0" applyNumberFormat="1" applyFont="1" applyFill="1" applyBorder="1"/>
    <xf numFmtId="37" fontId="7" fillId="0" borderId="11" xfId="0" applyNumberFormat="1" applyFont="1" applyFill="1" applyBorder="1"/>
    <xf numFmtId="37" fontId="7" fillId="0" borderId="2" xfId="0" applyNumberFormat="1" applyFont="1" applyFill="1" applyBorder="1"/>
    <xf numFmtId="37" fontId="7" fillId="0" borderId="8" xfId="0" applyNumberFormat="1" applyFont="1" applyFill="1" applyBorder="1"/>
    <xf numFmtId="37" fontId="7" fillId="0" borderId="0" xfId="0" applyNumberFormat="1" applyFont="1" applyFill="1"/>
    <xf numFmtId="0" fontId="4" fillId="0" borderId="8" xfId="1" applyFont="1" applyFill="1" applyBorder="1" applyAlignment="1">
      <alignment horizontal="left"/>
    </xf>
    <xf numFmtId="0" fontId="39" fillId="0" borderId="9" xfId="0" applyFont="1" applyFill="1" applyBorder="1" applyAlignment="1">
      <alignment horizontal="left"/>
    </xf>
    <xf numFmtId="37" fontId="7" fillId="0" borderId="4" xfId="0" applyNumberFormat="1" applyFont="1" applyFill="1" applyBorder="1"/>
    <xf numFmtId="37" fontId="7" fillId="0" borderId="7" xfId="0" applyNumberFormat="1" applyFont="1" applyFill="1" applyBorder="1"/>
    <xf numFmtId="0" fontId="3" fillId="0" borderId="22" xfId="0" applyFont="1" applyFill="1" applyBorder="1" applyAlignment="1">
      <alignment horizontal="center"/>
    </xf>
    <xf numFmtId="0" fontId="4" fillId="0" borderId="3" xfId="0" applyFont="1" applyFill="1" applyBorder="1" applyAlignment="1">
      <alignment horizontal="centerContinuous"/>
    </xf>
    <xf numFmtId="0" fontId="4" fillId="0" borderId="26" xfId="0" applyFont="1" applyFill="1" applyBorder="1"/>
    <xf numFmtId="0" fontId="22" fillId="0" borderId="19" xfId="0" applyFont="1" applyFill="1" applyBorder="1" applyAlignment="1">
      <alignment horizontal="center"/>
    </xf>
    <xf numFmtId="0" fontId="20" fillId="0" borderId="0" xfId="0" quotePrefix="1" applyFont="1" applyFill="1" applyAlignment="1" applyProtection="1">
      <alignment horizontal="left"/>
    </xf>
    <xf numFmtId="37" fontId="0" fillId="0" borderId="0" xfId="0" applyNumberFormat="1" applyFill="1"/>
    <xf numFmtId="37" fontId="13" fillId="0" borderId="0" xfId="0" applyNumberFormat="1" applyFont="1" applyFill="1"/>
    <xf numFmtId="3" fontId="3" fillId="0" borderId="20" xfId="0" applyNumberFormat="1" applyFont="1" applyFill="1" applyBorder="1" applyAlignment="1">
      <alignment horizontal="centerContinuous"/>
    </xf>
    <xf numFmtId="3" fontId="13" fillId="0" borderId="8" xfId="0" applyNumberFormat="1" applyFont="1" applyFill="1" applyBorder="1" applyAlignment="1">
      <alignment horizontal="centerContinuous"/>
    </xf>
    <xf numFmtId="3" fontId="4" fillId="0" borderId="9" xfId="0" applyNumberFormat="1" applyFont="1" applyFill="1" applyBorder="1"/>
    <xf numFmtId="0" fontId="13" fillId="0" borderId="10" xfId="0" applyFont="1" applyFill="1" applyBorder="1" applyAlignment="1">
      <alignment horizontal="left" wrapText="1"/>
    </xf>
    <xf numFmtId="3" fontId="7" fillId="0" borderId="3" xfId="0" applyNumberFormat="1" applyFont="1" applyFill="1" applyBorder="1"/>
    <xf numFmtId="0" fontId="13" fillId="0" borderId="8" xfId="0" applyFont="1" applyFill="1" applyBorder="1" applyAlignment="1">
      <alignment horizontal="left" wrapText="1"/>
    </xf>
    <xf numFmtId="0" fontId="13" fillId="0" borderId="8" xfId="1" applyFont="1" applyFill="1" applyBorder="1" applyAlignment="1">
      <alignment horizontal="left" wrapText="1"/>
    </xf>
    <xf numFmtId="0" fontId="42" fillId="0" borderId="8" xfId="0" applyFont="1" applyFill="1" applyBorder="1" applyAlignment="1">
      <alignment horizontal="left" wrapText="1"/>
    </xf>
    <xf numFmtId="3" fontId="21" fillId="0" borderId="20" xfId="0" applyNumberFormat="1" applyFont="1" applyFill="1" applyBorder="1" applyAlignment="1">
      <alignment horizontal="centerContinuous"/>
    </xf>
    <xf numFmtId="3" fontId="14" fillId="0" borderId="8" xfId="0" applyNumberFormat="1" applyFont="1" applyFill="1" applyBorder="1" applyAlignment="1">
      <alignment horizontal="centerContinuous"/>
    </xf>
    <xf numFmtId="3" fontId="14" fillId="0" borderId="9" xfId="0" applyNumberFormat="1" applyFont="1" applyFill="1" applyBorder="1"/>
    <xf numFmtId="3" fontId="4" fillId="0" borderId="23" xfId="0" applyNumberFormat="1" applyFont="1" applyFill="1" applyBorder="1" applyAlignment="1">
      <alignment horizontal="centerContinuous"/>
    </xf>
    <xf numFmtId="3" fontId="5" fillId="0" borderId="24" xfId="0" applyNumberFormat="1" applyFont="1" applyFill="1" applyBorder="1" applyAlignment="1">
      <alignment horizontal="centerContinuous"/>
    </xf>
    <xf numFmtId="3" fontId="5" fillId="0" borderId="25" xfId="0" applyNumberFormat="1" applyFont="1" applyFill="1" applyBorder="1" applyAlignment="1">
      <alignment horizontal="centerContinuous"/>
    </xf>
    <xf numFmtId="3" fontId="4" fillId="0" borderId="9" xfId="0" applyNumberFormat="1" applyFont="1" applyFill="1" applyBorder="1" applyAlignment="1">
      <alignment horizontal="centerContinuous"/>
    </xf>
    <xf numFmtId="3" fontId="4" fillId="0" borderId="9" xfId="0" applyNumberFormat="1" applyFont="1" applyFill="1" applyBorder="1" applyAlignment="1">
      <alignment horizontal="center"/>
    </xf>
    <xf numFmtId="3" fontId="39" fillId="0" borderId="9" xfId="0" applyNumberFormat="1" applyFont="1" applyFill="1" applyBorder="1" applyAlignment="1">
      <alignment horizontal="centerContinuous" wrapText="1"/>
    </xf>
    <xf numFmtId="3" fontId="4" fillId="0" borderId="26" xfId="0" applyNumberFormat="1" applyFont="1" applyFill="1" applyBorder="1" applyAlignment="1">
      <alignment horizontal="center"/>
    </xf>
    <xf numFmtId="3" fontId="39" fillId="0" borderId="26" xfId="0" applyNumberFormat="1" applyFont="1" applyFill="1" applyBorder="1" applyAlignment="1">
      <alignment horizontal="centerContinuous" wrapText="1"/>
    </xf>
    <xf numFmtId="3" fontId="4" fillId="0" borderId="1" xfId="0" applyNumberFormat="1" applyFont="1" applyFill="1" applyBorder="1" applyAlignment="1">
      <alignment horizontal="centerContinuous"/>
    </xf>
    <xf numFmtId="0" fontId="4" fillId="0" borderId="10" xfId="0" applyFont="1" applyFill="1" applyBorder="1" applyAlignment="1">
      <alignment wrapText="1"/>
    </xf>
    <xf numFmtId="3" fontId="46" fillId="0" borderId="8" xfId="0" applyNumberFormat="1" applyFont="1" applyFill="1" applyBorder="1" applyAlignment="1">
      <alignment horizontal="centerContinuous"/>
    </xf>
    <xf numFmtId="3" fontId="46" fillId="0" borderId="6" xfId="0" applyNumberFormat="1" applyFont="1" applyFill="1" applyBorder="1" applyAlignment="1">
      <alignment horizontal="centerContinuous"/>
    </xf>
    <xf numFmtId="3" fontId="46" fillId="0" borderId="3" xfId="0" applyNumberFormat="1" applyFont="1" applyFill="1" applyBorder="1" applyAlignment="1">
      <alignment horizontal="centerContinuous"/>
    </xf>
    <xf numFmtId="3" fontId="4" fillId="0" borderId="8" xfId="0" applyNumberFormat="1" applyFont="1" applyFill="1" applyBorder="1"/>
    <xf numFmtId="0" fontId="4" fillId="0" borderId="8" xfId="0" applyFont="1" applyFill="1" applyBorder="1" applyAlignment="1">
      <alignment wrapText="1"/>
    </xf>
    <xf numFmtId="3" fontId="47" fillId="0" borderId="20" xfId="0" applyNumberFormat="1" applyFont="1" applyFill="1" applyBorder="1" applyAlignment="1">
      <alignment horizontal="centerContinuous"/>
    </xf>
    <xf numFmtId="3" fontId="14" fillId="0" borderId="8" xfId="0" applyNumberFormat="1" applyFont="1" applyFill="1" applyBorder="1" applyAlignment="1">
      <alignment horizontal="center"/>
    </xf>
    <xf numFmtId="3" fontId="47" fillId="0" borderId="9" xfId="0" quotePrefix="1" applyNumberFormat="1" applyFont="1" applyFill="1" applyBorder="1" applyAlignment="1">
      <alignment horizontal="center"/>
    </xf>
    <xf numFmtId="3" fontId="48" fillId="0" borderId="8" xfId="0" applyNumberFormat="1" applyFont="1" applyFill="1" applyBorder="1"/>
    <xf numFmtId="3" fontId="48" fillId="0" borderId="5" xfId="0" applyNumberFormat="1" applyFont="1" applyFill="1" applyBorder="1"/>
    <xf numFmtId="3" fontId="10" fillId="0" borderId="19" xfId="0" applyNumberFormat="1" applyFont="1" applyFill="1" applyBorder="1" applyAlignment="1">
      <alignment horizontal="center"/>
    </xf>
    <xf numFmtId="3" fontId="4" fillId="0" borderId="8" xfId="0" applyNumberFormat="1" applyFont="1" applyFill="1" applyBorder="1" applyAlignment="1">
      <alignment horizontal="centerContinuous"/>
    </xf>
    <xf numFmtId="3" fontId="7" fillId="0" borderId="14" xfId="0" applyNumberFormat="1" applyFont="1" applyFill="1" applyBorder="1"/>
    <xf numFmtId="3" fontId="7" fillId="0" borderId="11" xfId="0" applyNumberFormat="1" applyFont="1" applyFill="1" applyBorder="1"/>
    <xf numFmtId="3" fontId="7" fillId="0" borderId="0" xfId="0" applyNumberFormat="1" applyFont="1" applyFill="1"/>
    <xf numFmtId="3" fontId="7" fillId="0" borderId="18" xfId="0" applyNumberFormat="1" applyFont="1" applyFill="1" applyBorder="1"/>
    <xf numFmtId="3" fontId="4" fillId="0" borderId="4" xfId="0" applyNumberFormat="1" applyFont="1" applyFill="1" applyBorder="1" applyAlignment="1">
      <alignment horizontal="center" vertical="center" wrapText="1"/>
    </xf>
    <xf numFmtId="0" fontId="4" fillId="0" borderId="8" xfId="0" applyFont="1" applyFill="1" applyBorder="1" applyAlignment="1">
      <alignment horizontal="left" vertical="center" wrapText="1"/>
    </xf>
    <xf numFmtId="3" fontId="4" fillId="0" borderId="2" xfId="0" applyNumberFormat="1" applyFont="1" applyFill="1" applyBorder="1" applyAlignment="1">
      <alignment horizontal="centerContinuous"/>
    </xf>
    <xf numFmtId="3" fontId="4" fillId="0" borderId="14" xfId="0" applyNumberFormat="1" applyFont="1" applyFill="1" applyBorder="1" applyAlignment="1">
      <alignment horizontal="left" vertical="center" wrapText="1"/>
    </xf>
    <xf numFmtId="0" fontId="4" fillId="0" borderId="10" xfId="0" applyFont="1" applyFill="1" applyBorder="1" applyAlignment="1">
      <alignment horizontal="left" vertical="center" wrapText="1"/>
    </xf>
    <xf numFmtId="3" fontId="7" fillId="0" borderId="2" xfId="0" applyNumberFormat="1" applyFont="1" applyFill="1" applyBorder="1"/>
    <xf numFmtId="3" fontId="3" fillId="0" borderId="27" xfId="0" applyNumberFormat="1" applyFont="1" applyFill="1" applyBorder="1" applyAlignment="1">
      <alignment horizontal="center" vertical="center"/>
    </xf>
    <xf numFmtId="3" fontId="4" fillId="0" borderId="20" xfId="0" applyNumberFormat="1" applyFont="1" applyFill="1" applyBorder="1" applyAlignment="1">
      <alignment horizontal="center"/>
    </xf>
    <xf numFmtId="3" fontId="4" fillId="0" borderId="9" xfId="0" applyNumberFormat="1" applyFont="1" applyFill="1" applyBorder="1" applyAlignment="1"/>
    <xf numFmtId="3" fontId="4" fillId="0" borderId="1" xfId="0" applyNumberFormat="1" applyFont="1" applyFill="1" applyBorder="1" applyAlignment="1">
      <alignment horizontal="center"/>
    </xf>
    <xf numFmtId="3" fontId="4" fillId="0" borderId="8" xfId="0" applyNumberFormat="1" applyFont="1" applyFill="1" applyBorder="1" applyAlignment="1"/>
    <xf numFmtId="3" fontId="49" fillId="0" borderId="8" xfId="0" applyNumberFormat="1" applyFont="1" applyFill="1" applyBorder="1"/>
    <xf numFmtId="3" fontId="4" fillId="0" borderId="8" xfId="0" applyNumberFormat="1" applyFont="1" applyFill="1" applyBorder="1" applyAlignment="1">
      <alignment wrapText="1"/>
    </xf>
    <xf numFmtId="3" fontId="6" fillId="0" borderId="19" xfId="0" applyNumberFormat="1" applyFont="1" applyFill="1" applyBorder="1"/>
    <xf numFmtId="3" fontId="39" fillId="0" borderId="9" xfId="0" applyNumberFormat="1" applyFont="1" applyFill="1" applyBorder="1" applyAlignment="1">
      <alignment horizontal="centerContinuous"/>
    </xf>
    <xf numFmtId="3" fontId="4" fillId="0" borderId="7" xfId="0" applyNumberFormat="1" applyFont="1" applyFill="1" applyBorder="1" applyAlignment="1">
      <alignment horizontal="centerContinuous"/>
    </xf>
    <xf numFmtId="3" fontId="4" fillId="0" borderId="12" xfId="0" applyNumberFormat="1" applyFont="1" applyFill="1" applyBorder="1" applyAlignment="1">
      <alignment horizontal="centerContinuous"/>
    </xf>
    <xf numFmtId="3" fontId="6" fillId="0" borderId="8" xfId="0" applyNumberFormat="1" applyFont="1" applyFill="1" applyBorder="1"/>
    <xf numFmtId="3" fontId="7" fillId="0" borderId="6" xfId="0" applyNumberFormat="1" applyFont="1" applyFill="1" applyBorder="1"/>
    <xf numFmtId="3" fontId="6" fillId="0" borderId="0" xfId="0" applyNumberFormat="1" applyFont="1" applyFill="1"/>
    <xf numFmtId="3" fontId="6" fillId="0" borderId="2" xfId="0" applyNumberFormat="1" applyFont="1" applyFill="1" applyBorder="1"/>
    <xf numFmtId="3" fontId="6" fillId="0" borderId="3" xfId="0" applyNumberFormat="1" applyFont="1" applyFill="1" applyBorder="1"/>
    <xf numFmtId="3" fontId="7" fillId="0" borderId="7" xfId="0" applyNumberFormat="1" applyFont="1" applyFill="1" applyBorder="1"/>
    <xf numFmtId="0" fontId="13" fillId="0" borderId="21" xfId="0" applyFont="1" applyBorder="1" applyAlignment="1" applyProtection="1">
      <alignment horizontal="justify" wrapText="1"/>
      <protection hidden="1"/>
    </xf>
    <xf numFmtId="0" fontId="0" fillId="0" borderId="21" xfId="0" applyBorder="1" applyAlignment="1" applyProtection="1">
      <alignment horizontal="justify" wrapText="1"/>
      <protection hidden="1"/>
    </xf>
    <xf numFmtId="0" fontId="4" fillId="0" borderId="16"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6" fillId="0" borderId="0" xfId="0" applyFont="1" applyAlignment="1" applyProtection="1">
      <alignment horizontal="center" wrapText="1"/>
      <protection hidden="1"/>
    </xf>
    <xf numFmtId="0" fontId="0" fillId="0" borderId="0" xfId="0" applyAlignment="1" applyProtection="1">
      <alignment wrapText="1"/>
      <protection hidden="1"/>
    </xf>
    <xf numFmtId="0" fontId="4" fillId="0" borderId="23" xfId="0" applyFont="1" applyBorder="1" applyAlignment="1" applyProtection="1">
      <alignment horizontal="center" wrapText="1"/>
      <protection hidden="1"/>
    </xf>
    <xf numFmtId="0" fontId="4" fillId="0" borderId="24" xfId="0" applyFont="1" applyBorder="1" applyAlignment="1" applyProtection="1">
      <alignment horizontal="center" wrapText="1"/>
      <protection hidden="1"/>
    </xf>
    <xf numFmtId="0" fontId="4" fillId="0" borderId="25" xfId="0" applyFont="1" applyBorder="1" applyAlignment="1" applyProtection="1">
      <alignment horizontal="center" wrapText="1"/>
      <protection hidden="1"/>
    </xf>
    <xf numFmtId="0" fontId="4" fillId="0" borderId="23" xfId="0" applyFont="1" applyBorder="1" applyAlignment="1" applyProtection="1">
      <alignment horizontal="center" vertical="center" wrapText="1"/>
      <protection hidden="1"/>
    </xf>
    <xf numFmtId="0" fontId="4" fillId="0" borderId="24" xfId="0" applyFont="1" applyBorder="1" applyAlignment="1" applyProtection="1">
      <alignment vertical="center" wrapText="1"/>
      <protection hidden="1"/>
    </xf>
    <xf numFmtId="0" fontId="4" fillId="0" borderId="25" xfId="0" applyFont="1" applyBorder="1" applyAlignment="1" applyProtection="1">
      <alignment vertical="center" wrapText="1"/>
      <protection hidden="1"/>
    </xf>
    <xf numFmtId="0" fontId="4" fillId="0" borderId="1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4" xfId="0" applyFill="1" applyBorder="1" applyAlignment="1">
      <alignment horizontal="center" vertical="center" wrapText="1"/>
    </xf>
    <xf numFmtId="0" fontId="13" fillId="0" borderId="0" xfId="0" applyFont="1" applyFill="1" applyBorder="1" applyAlignment="1" applyProtection="1">
      <alignment horizontal="justify" vertical="justify" wrapText="1"/>
    </xf>
    <xf numFmtId="0" fontId="0" fillId="0" borderId="0" xfId="0" applyAlignment="1">
      <alignment horizontal="justify" vertical="justify" wrapText="1"/>
    </xf>
    <xf numFmtId="0" fontId="13" fillId="0" borderId="0" xfId="0" quotePrefix="1" applyFont="1" applyAlignment="1" applyProtection="1">
      <alignment horizontal="justify" wrapText="1"/>
    </xf>
    <xf numFmtId="0" fontId="13" fillId="0" borderId="0" xfId="0" applyFont="1" applyAlignment="1">
      <alignment horizontal="justify" wrapText="1"/>
    </xf>
    <xf numFmtId="0" fontId="0" fillId="0" borderId="0" xfId="0" applyAlignment="1">
      <alignment horizontal="justify" wrapText="1"/>
    </xf>
    <xf numFmtId="0" fontId="6" fillId="0" borderId="0" xfId="0" applyFont="1" applyAlignment="1" applyProtection="1">
      <alignment horizontal="center" wrapText="1"/>
    </xf>
    <xf numFmtId="0" fontId="6" fillId="0" borderId="0" xfId="0" applyFont="1" applyAlignment="1">
      <alignment horizontal="center" wrapText="1"/>
    </xf>
    <xf numFmtId="0" fontId="0" fillId="0" borderId="0" xfId="0" applyAlignment="1">
      <alignment wrapText="1"/>
    </xf>
    <xf numFmtId="0" fontId="0" fillId="0" borderId="20" xfId="0" applyFill="1" applyBorder="1" applyAlignment="1">
      <alignment wrapText="1"/>
    </xf>
    <xf numFmtId="0" fontId="0" fillId="0" borderId="4" xfId="0" applyFill="1" applyBorder="1" applyAlignment="1">
      <alignment wrapText="1"/>
    </xf>
    <xf numFmtId="0" fontId="0" fillId="0" borderId="9" xfId="0" applyFill="1" applyBorder="1" applyAlignment="1">
      <alignment wrapText="1"/>
    </xf>
    <xf numFmtId="0" fontId="4" fillId="0" borderId="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wrapText="1"/>
    </xf>
    <xf numFmtId="0" fontId="4" fillId="0" borderId="21" xfId="0" applyFont="1" applyFill="1" applyBorder="1" applyAlignment="1">
      <alignment horizontal="center" wrapText="1"/>
    </xf>
    <xf numFmtId="0" fontId="0" fillId="0" borderId="20" xfId="0" applyFill="1" applyBorder="1" applyAlignment="1">
      <alignment horizontal="center" wrapText="1"/>
    </xf>
    <xf numFmtId="0" fontId="4" fillId="0" borderId="15" xfId="0" applyFont="1" applyBorder="1" applyAlignment="1">
      <alignment horizontal="center" vertical="center" wrapText="1"/>
    </xf>
    <xf numFmtId="0" fontId="0" fillId="0" borderId="6" xfId="0" applyBorder="1"/>
    <xf numFmtId="0" fontId="0" fillId="0" borderId="7" xfId="0" applyBorder="1"/>
    <xf numFmtId="0" fontId="20" fillId="0" borderId="20" xfId="0" applyFont="1" applyBorder="1" applyAlignment="1">
      <alignment horizontal="left" vertical="center" wrapText="1"/>
    </xf>
    <xf numFmtId="0" fontId="20" fillId="0" borderId="8" xfId="0" applyFont="1" applyBorder="1" applyAlignment="1">
      <alignment horizontal="left" vertical="center" wrapText="1"/>
    </xf>
    <xf numFmtId="0" fontId="0" fillId="0" borderId="9" xfId="0" applyBorder="1" applyAlignment="1">
      <alignment horizontal="left" vertical="center" wrapText="1"/>
    </xf>
    <xf numFmtId="0" fontId="4" fillId="0" borderId="1" xfId="0" applyFont="1" applyFill="1" applyBorder="1" applyAlignment="1">
      <alignment horizontal="center" wrapText="1"/>
    </xf>
    <xf numFmtId="0" fontId="4" fillId="0" borderId="13" xfId="0" applyFont="1" applyFill="1" applyBorder="1" applyAlignment="1">
      <alignment horizontal="center" wrapText="1"/>
    </xf>
    <xf numFmtId="0" fontId="0" fillId="0" borderId="14" xfId="0" applyFill="1" applyBorder="1" applyAlignment="1">
      <alignment horizontal="center" wrapText="1"/>
    </xf>
    <xf numFmtId="0" fontId="4" fillId="0" borderId="5" xfId="0" applyFont="1" applyFill="1" applyBorder="1" applyAlignment="1">
      <alignment horizontal="center" vertical="center" wrapText="1"/>
    </xf>
    <xf numFmtId="0" fontId="0" fillId="0" borderId="7" xfId="0" applyFill="1" applyBorder="1" applyAlignment="1">
      <alignment horizontal="center" vertical="center" wrapText="1"/>
    </xf>
    <xf numFmtId="0" fontId="4" fillId="0" borderId="5" xfId="0" applyFont="1" applyFill="1" applyBorder="1" applyAlignment="1">
      <alignment horizontal="center" wrapText="1"/>
    </xf>
    <xf numFmtId="0" fontId="0" fillId="0" borderId="6" xfId="0" applyFill="1" applyBorder="1" applyAlignment="1">
      <alignment wrapText="1"/>
    </xf>
    <xf numFmtId="0" fontId="0" fillId="0" borderId="7" xfId="0" applyFill="1" applyBorder="1" applyAlignment="1">
      <alignment wrapText="1"/>
    </xf>
    <xf numFmtId="0" fontId="0" fillId="0" borderId="9" xfId="0" applyBorder="1" applyAlignment="1">
      <alignment vertical="center" wrapText="1"/>
    </xf>
    <xf numFmtId="0" fontId="4" fillId="0" borderId="7" xfId="0" applyFont="1" applyBorder="1" applyAlignment="1">
      <alignment horizontal="center" vertical="center" wrapText="1"/>
    </xf>
    <xf numFmtId="0" fontId="0" fillId="0" borderId="7" xfId="0" applyBorder="1" applyAlignment="1">
      <alignment horizontal="center" vertical="center" wrapText="1"/>
    </xf>
    <xf numFmtId="0" fontId="4" fillId="0" borderId="16" xfId="0" applyFont="1" applyBorder="1" applyAlignment="1">
      <alignment horizontal="center" vertical="center" wrapText="1"/>
    </xf>
    <xf numFmtId="0" fontId="0" fillId="0" borderId="4" xfId="0" applyBorder="1" applyAlignment="1">
      <alignment horizontal="center" vertical="center" wrapText="1"/>
    </xf>
    <xf numFmtId="0" fontId="13" fillId="0" borderId="0" xfId="0" quotePrefix="1" applyFont="1" applyBorder="1" applyAlignment="1" applyProtection="1">
      <alignment horizontal="justify" wrapText="1"/>
    </xf>
    <xf numFmtId="0" fontId="0" fillId="0" borderId="0" xfId="0" applyBorder="1" applyAlignment="1">
      <alignment horizontal="justify" wrapText="1"/>
    </xf>
    <xf numFmtId="0" fontId="0" fillId="0" borderId="20" xfId="0" applyBorder="1" applyAlignment="1">
      <alignment horizontal="center" vertical="center" wrapText="1"/>
    </xf>
    <xf numFmtId="0" fontId="4" fillId="0" borderId="23" xfId="0" applyFont="1" applyBorder="1" applyAlignment="1">
      <alignment horizontal="center" vertical="center" wrapText="1"/>
    </xf>
    <xf numFmtId="0" fontId="0" fillId="0" borderId="24" xfId="0" applyBorder="1" applyAlignment="1">
      <alignment wrapText="1"/>
    </xf>
    <xf numFmtId="0" fontId="0" fillId="0" borderId="25" xfId="0" applyBorder="1" applyAlignment="1">
      <alignment wrapText="1"/>
    </xf>
    <xf numFmtId="0" fontId="13" fillId="0" borderId="21" xfId="0" quotePrefix="1" applyFont="1" applyBorder="1" applyAlignment="1" applyProtection="1">
      <alignment horizontal="justify" wrapText="1"/>
    </xf>
    <xf numFmtId="0" fontId="0" fillId="0" borderId="21" xfId="0" applyBorder="1" applyAlignment="1">
      <alignment horizontal="justify" wrapText="1"/>
    </xf>
    <xf numFmtId="0" fontId="4" fillId="0" borderId="20" xfId="0" applyFont="1" applyBorder="1" applyAlignment="1">
      <alignment horizontal="center" vertical="center" wrapText="1"/>
    </xf>
    <xf numFmtId="0" fontId="0" fillId="0" borderId="9" xfId="0" applyBorder="1" applyAlignment="1">
      <alignment horizontal="center" vertical="center" wrapText="1"/>
    </xf>
    <xf numFmtId="0" fontId="0" fillId="0" borderId="20" xfId="0" applyBorder="1" applyAlignment="1">
      <alignment vertical="center" wrapText="1"/>
    </xf>
    <xf numFmtId="0" fontId="13" fillId="0" borderId="21" xfId="0" quotePrefix="1" applyFont="1" applyBorder="1" applyAlignment="1" applyProtection="1">
      <alignment horizontal="left" wrapText="1"/>
    </xf>
    <xf numFmtId="0" fontId="0" fillId="0" borderId="21" xfId="0" applyBorder="1" applyAlignment="1">
      <alignment wrapText="1"/>
    </xf>
    <xf numFmtId="0" fontId="0" fillId="0" borderId="8" xfId="0" applyBorder="1" applyAlignment="1">
      <alignment vertical="center" wrapText="1"/>
    </xf>
    <xf numFmtId="0" fontId="4" fillId="0" borderId="23" xfId="0" applyFont="1" applyFill="1" applyBorder="1" applyAlignment="1">
      <alignment horizontal="center" wrapText="1"/>
    </xf>
    <xf numFmtId="0" fontId="0" fillId="0" borderId="24" xfId="0" applyFill="1" applyBorder="1" applyAlignment="1">
      <alignment wrapText="1"/>
    </xf>
    <xf numFmtId="0" fontId="0" fillId="0" borderId="25" xfId="0" applyFill="1" applyBorder="1" applyAlignment="1">
      <alignment wrapText="1"/>
    </xf>
    <xf numFmtId="0" fontId="4" fillId="0" borderId="23" xfId="0" applyFont="1" applyFill="1" applyBorder="1" applyAlignment="1">
      <alignment horizontal="center"/>
    </xf>
    <xf numFmtId="0" fontId="0" fillId="0" borderId="24" xfId="0" applyFill="1" applyBorder="1" applyAlignment="1">
      <alignment horizontal="center"/>
    </xf>
    <xf numFmtId="0" fontId="0" fillId="0" borderId="25" xfId="0" applyFill="1" applyBorder="1" applyAlignment="1">
      <alignment horizontal="center"/>
    </xf>
    <xf numFmtId="0" fontId="0" fillId="0" borderId="6" xfId="0" applyBorder="1" applyAlignment="1">
      <alignment horizontal="center" vertical="center" wrapText="1"/>
    </xf>
    <xf numFmtId="0" fontId="4" fillId="0" borderId="15" xfId="0" applyFont="1" applyFill="1" applyBorder="1" applyAlignment="1">
      <alignment horizontal="center" wrapText="1"/>
    </xf>
    <xf numFmtId="0" fontId="0" fillId="0" borderId="6" xfId="0" applyFill="1" applyBorder="1" applyAlignment="1">
      <alignment horizontal="center" wrapText="1"/>
    </xf>
    <xf numFmtId="0" fontId="0" fillId="0" borderId="7" xfId="0" applyFill="1" applyBorder="1" applyAlignment="1">
      <alignment horizontal="center" wrapText="1"/>
    </xf>
    <xf numFmtId="0" fontId="0" fillId="0" borderId="3" xfId="0" applyFill="1" applyBorder="1" applyAlignment="1">
      <alignment horizontal="center" wrapText="1"/>
    </xf>
    <xf numFmtId="0" fontId="0" fillId="0" borderId="4" xfId="0" applyFill="1" applyBorder="1" applyAlignment="1">
      <alignment horizontal="center" wrapText="1"/>
    </xf>
    <xf numFmtId="0" fontId="13" fillId="0" borderId="0" xfId="0" quotePrefix="1" applyFont="1" applyAlignment="1" applyProtection="1">
      <alignment horizontal="justify" vertical="top" wrapText="1"/>
    </xf>
    <xf numFmtId="0" fontId="13" fillId="0" borderId="0" xfId="0" applyFont="1" applyAlignment="1">
      <alignment horizontal="justify" vertical="top" wrapText="1"/>
    </xf>
    <xf numFmtId="0" fontId="0" fillId="0" borderId="3" xfId="0" applyFill="1" applyBorder="1" applyAlignment="1">
      <alignment horizontal="center" vertical="center" wrapText="1"/>
    </xf>
    <xf numFmtId="0" fontId="7" fillId="0" borderId="0" xfId="0" applyFont="1" applyAlignment="1">
      <alignment wrapText="1"/>
    </xf>
    <xf numFmtId="0" fontId="4" fillId="0" borderId="1" xfId="0" applyFont="1" applyFill="1" applyBorder="1" applyAlignment="1">
      <alignment horizontal="center"/>
    </xf>
    <xf numFmtId="0" fontId="0" fillId="0" borderId="14" xfId="0" applyFill="1" applyBorder="1" applyAlignment="1">
      <alignment horizontal="center"/>
    </xf>
    <xf numFmtId="0" fontId="0" fillId="0" borderId="21" xfId="0" applyFill="1" applyBorder="1" applyAlignment="1">
      <alignment horizontal="center" wrapText="1"/>
    </xf>
    <xf numFmtId="0" fontId="13" fillId="0" borderId="21" xfId="0" applyFont="1" applyBorder="1" applyAlignment="1">
      <alignment horizontal="justify" wrapText="1"/>
    </xf>
    <xf numFmtId="0" fontId="0" fillId="0" borderId="20" xfId="0" applyFill="1" applyBorder="1" applyAlignment="1">
      <alignment horizontal="center" vertical="center" wrapText="1"/>
    </xf>
    <xf numFmtId="0" fontId="0" fillId="0" borderId="4" xfId="0" applyFill="1" applyBorder="1" applyAlignment="1">
      <alignment vertical="center" wrapText="1"/>
    </xf>
    <xf numFmtId="0" fontId="0" fillId="0" borderId="9" xfId="0" applyFill="1" applyBorder="1" applyAlignment="1">
      <alignment vertical="center" wrapText="1"/>
    </xf>
    <xf numFmtId="0" fontId="4" fillId="0" borderId="2" xfId="0" applyFont="1" applyFill="1" applyBorder="1" applyAlignment="1">
      <alignment horizontal="center" wrapText="1"/>
    </xf>
    <xf numFmtId="0" fontId="0" fillId="0" borderId="10" xfId="0" applyFill="1" applyBorder="1" applyAlignment="1">
      <alignment horizontal="center" wrapText="1"/>
    </xf>
    <xf numFmtId="0" fontId="0" fillId="0" borderId="0" xfId="0" applyAlignment="1">
      <alignment horizontal="center" wrapText="1"/>
    </xf>
    <xf numFmtId="0" fontId="4" fillId="0" borderId="16" xfId="0" applyFont="1" applyFill="1" applyBorder="1" applyAlignment="1">
      <alignment horizontal="center"/>
    </xf>
    <xf numFmtId="0" fontId="4" fillId="0" borderId="21" xfId="0" applyFont="1" applyFill="1" applyBorder="1" applyAlignment="1">
      <alignment horizontal="center"/>
    </xf>
    <xf numFmtId="0" fontId="0" fillId="0" borderId="21" xfId="0" applyFill="1" applyBorder="1" applyAlignment="1">
      <alignment horizontal="center"/>
    </xf>
    <xf numFmtId="0" fontId="0" fillId="0" borderId="20" xfId="0" applyFill="1" applyBorder="1" applyAlignment="1">
      <alignment horizontal="center"/>
    </xf>
    <xf numFmtId="0" fontId="4" fillId="0" borderId="24" xfId="0" applyFont="1" applyFill="1" applyBorder="1" applyAlignment="1">
      <alignment horizontal="center"/>
    </xf>
    <xf numFmtId="3" fontId="6" fillId="0" borderId="0" xfId="0" applyNumberFormat="1" applyFont="1" applyAlignment="1">
      <alignment horizontal="center"/>
    </xf>
    <xf numFmtId="3" fontId="6" fillId="0" borderId="0" xfId="0" applyNumberFormat="1" applyFont="1" applyAlignment="1">
      <alignment horizontal="center" wrapText="1"/>
    </xf>
    <xf numFmtId="3" fontId="14" fillId="0" borderId="15" xfId="0" applyNumberFormat="1" applyFont="1" applyFill="1" applyBorder="1" applyAlignment="1">
      <alignment horizontal="center" vertical="center" wrapText="1"/>
    </xf>
    <xf numFmtId="3" fontId="14" fillId="0" borderId="6" xfId="0" applyNumberFormat="1" applyFont="1" applyFill="1" applyBorder="1" applyAlignment="1">
      <alignment horizontal="center" vertical="center" wrapText="1"/>
    </xf>
    <xf numFmtId="3" fontId="14" fillId="0" borderId="7" xfId="0" applyNumberFormat="1" applyFont="1" applyFill="1" applyBorder="1" applyAlignment="1">
      <alignment horizontal="center" vertical="center" wrapText="1"/>
    </xf>
    <xf numFmtId="3" fontId="41" fillId="0" borderId="15" xfId="0" applyNumberFormat="1" applyFont="1" applyFill="1" applyBorder="1" applyAlignment="1">
      <alignment horizontal="center" vertical="center" wrapText="1"/>
    </xf>
    <xf numFmtId="3" fontId="41" fillId="0" borderId="6" xfId="0" applyNumberFormat="1" applyFont="1" applyFill="1" applyBorder="1" applyAlignment="1">
      <alignment horizontal="center" vertical="center" wrapText="1"/>
    </xf>
    <xf numFmtId="3" fontId="41" fillId="0" borderId="7" xfId="0" applyNumberFormat="1" applyFont="1" applyFill="1" applyBorder="1" applyAlignment="1">
      <alignment horizontal="center" vertical="center" wrapText="1"/>
    </xf>
    <xf numFmtId="3" fontId="14" fillId="0" borderId="16" xfId="0" applyNumberFormat="1" applyFont="1" applyFill="1" applyBorder="1" applyAlignment="1">
      <alignment horizontal="center" vertical="center" wrapText="1"/>
    </xf>
    <xf numFmtId="0" fontId="0" fillId="0" borderId="3" xfId="0" applyFill="1" applyBorder="1" applyAlignment="1">
      <alignment vertical="center" wrapText="1"/>
    </xf>
    <xf numFmtId="3" fontId="14" fillId="0" borderId="15" xfId="0" applyNumberFormat="1" applyFont="1" applyBorder="1" applyAlignment="1">
      <alignment horizontal="center" vertical="center" wrapText="1"/>
    </xf>
    <xf numFmtId="3" fontId="14" fillId="0" borderId="6" xfId="0" applyNumberFormat="1" applyFont="1" applyBorder="1" applyAlignment="1">
      <alignment horizontal="center" vertical="center" wrapText="1"/>
    </xf>
    <xf numFmtId="3" fontId="14" fillId="0" borderId="7" xfId="0" applyNumberFormat="1" applyFont="1" applyBorder="1" applyAlignment="1">
      <alignment horizontal="center" vertical="center" wrapText="1"/>
    </xf>
    <xf numFmtId="3" fontId="4" fillId="0" borderId="16"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3" fontId="6" fillId="0" borderId="0" xfId="0" applyNumberFormat="1" applyFont="1" applyAlignment="1">
      <alignment horizontal="center"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3" fontId="14" fillId="0" borderId="16" xfId="0" applyNumberFormat="1" applyFont="1" applyBorder="1" applyAlignment="1">
      <alignment horizontal="center" vertical="center" wrapText="1"/>
    </xf>
    <xf numFmtId="0" fontId="0" fillId="0" borderId="3" xfId="0" applyBorder="1" applyAlignment="1">
      <alignment vertical="center" wrapText="1"/>
    </xf>
    <xf numFmtId="0" fontId="0" fillId="0" borderId="4" xfId="0" applyBorder="1" applyAlignment="1">
      <alignment vertical="center" wrapText="1"/>
    </xf>
    <xf numFmtId="0" fontId="44" fillId="0" borderId="15"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7" xfId="0" applyFont="1" applyBorder="1" applyAlignment="1">
      <alignment horizontal="center" vertical="center" wrapText="1"/>
    </xf>
    <xf numFmtId="3" fontId="6" fillId="4" borderId="0" xfId="0" applyNumberFormat="1" applyFont="1" applyFill="1" applyAlignment="1">
      <alignment horizontal="center" wrapText="1"/>
    </xf>
    <xf numFmtId="0" fontId="0" fillId="4" borderId="0" xfId="0" applyFill="1" applyAlignment="1">
      <alignment horizontal="center" wrapText="1"/>
    </xf>
    <xf numFmtId="0" fontId="0" fillId="4" borderId="0" xfId="0" applyFill="1" applyAlignment="1">
      <alignment wrapText="1"/>
    </xf>
    <xf numFmtId="3" fontId="6" fillId="4" borderId="0" xfId="0" applyNumberFormat="1" applyFont="1" applyFill="1" applyAlignment="1">
      <alignment horizontal="center" vertical="center" wrapText="1"/>
    </xf>
    <xf numFmtId="0" fontId="0" fillId="4" borderId="0" xfId="0" applyFill="1" applyAlignment="1">
      <alignment horizontal="center" vertical="center" wrapText="1"/>
    </xf>
    <xf numFmtId="3" fontId="41" fillId="4" borderId="15" xfId="0" applyNumberFormat="1" applyFont="1" applyFill="1" applyBorder="1" applyAlignment="1">
      <alignment horizontal="center" vertical="center" wrapText="1"/>
    </xf>
    <xf numFmtId="3" fontId="41" fillId="4" borderId="6" xfId="0" applyNumberFormat="1" applyFont="1" applyFill="1" applyBorder="1" applyAlignment="1">
      <alignment horizontal="center" vertical="center" wrapText="1"/>
    </xf>
    <xf numFmtId="3" fontId="41" fillId="4" borderId="7" xfId="0" applyNumberFormat="1" applyFont="1" applyFill="1" applyBorder="1" applyAlignment="1">
      <alignment horizontal="center" vertical="center" wrapText="1"/>
    </xf>
    <xf numFmtId="3" fontId="14" fillId="4" borderId="16" xfId="0" applyNumberFormat="1" applyFont="1" applyFill="1" applyBorder="1" applyAlignment="1">
      <alignment horizontal="center" vertical="center" wrapText="1"/>
    </xf>
    <xf numFmtId="0" fontId="0" fillId="4" borderId="3" xfId="0" applyFill="1" applyBorder="1" applyAlignment="1">
      <alignment vertical="center" wrapText="1"/>
    </xf>
    <xf numFmtId="0" fontId="0" fillId="4" borderId="4" xfId="0" applyFill="1" applyBorder="1" applyAlignment="1">
      <alignment vertical="center" wrapText="1"/>
    </xf>
    <xf numFmtId="0" fontId="4" fillId="0" borderId="0" xfId="0" applyFont="1" applyAlignment="1">
      <alignment horizontal="center" wrapText="1"/>
    </xf>
    <xf numFmtId="3" fontId="14" fillId="0" borderId="0" xfId="0" applyNumberFormat="1" applyFont="1" applyAlignment="1">
      <alignment horizontal="justify" wrapText="1"/>
    </xf>
    <xf numFmtId="3" fontId="0" fillId="0" borderId="0" xfId="0" applyNumberFormat="1" applyAlignment="1">
      <alignment horizontal="justify" wrapText="1"/>
    </xf>
    <xf numFmtId="3" fontId="4" fillId="0" borderId="20" xfId="0" applyNumberFormat="1" applyFont="1" applyFill="1" applyBorder="1" applyAlignment="1">
      <alignment horizontal="center" vertical="center" wrapText="1"/>
    </xf>
    <xf numFmtId="0" fontId="0" fillId="0" borderId="9" xfId="0" applyFill="1" applyBorder="1" applyAlignment="1">
      <alignment horizontal="center" vertical="center" wrapText="1"/>
    </xf>
    <xf numFmtId="3" fontId="13" fillId="0" borderId="0" xfId="0" applyNumberFormat="1" applyFont="1" applyAlignment="1">
      <alignment wrapText="1"/>
    </xf>
    <xf numFmtId="0" fontId="13" fillId="0" borderId="0" xfId="0" quotePrefix="1" applyFont="1" applyAlignment="1" applyProtection="1">
      <alignment horizontal="justify" vertical="justify" wrapText="1"/>
    </xf>
    <xf numFmtId="3" fontId="13" fillId="0" borderId="0" xfId="0" applyNumberFormat="1" applyFont="1" applyAlignment="1">
      <alignment horizontal="justify" wrapText="1"/>
    </xf>
    <xf numFmtId="3" fontId="20" fillId="0" borderId="0" xfId="0" applyNumberFormat="1" applyFont="1" applyAlignment="1">
      <alignment horizontal="justify" wrapText="1"/>
    </xf>
    <xf numFmtId="0" fontId="20" fillId="0" borderId="0" xfId="0" applyFont="1" applyAlignment="1">
      <alignment horizontal="justify" wrapText="1"/>
    </xf>
    <xf numFmtId="3" fontId="20" fillId="0" borderId="0" xfId="0" applyNumberFormat="1" applyFont="1" applyAlignment="1">
      <alignment wrapText="1"/>
    </xf>
    <xf numFmtId="0" fontId="20" fillId="0" borderId="0" xfId="0" applyFont="1" applyAlignment="1">
      <alignment wrapText="1"/>
    </xf>
    <xf numFmtId="0" fontId="20" fillId="0" borderId="0" xfId="0" applyFont="1" applyAlignment="1"/>
    <xf numFmtId="0" fontId="0" fillId="0" borderId="6" xfId="0" applyFill="1" applyBorder="1" applyAlignment="1">
      <alignment horizontal="center" vertical="center" wrapText="1"/>
    </xf>
    <xf numFmtId="3" fontId="20" fillId="0" borderId="0" xfId="0" applyNumberFormat="1" applyFont="1" applyBorder="1" applyAlignment="1">
      <alignment horizontal="justify" vertical="justify" wrapText="1"/>
    </xf>
    <xf numFmtId="0" fontId="20" fillId="0" borderId="0" xfId="0" applyFont="1" applyBorder="1" applyAlignment="1">
      <alignment horizontal="justify" vertical="justify" wrapText="1"/>
    </xf>
    <xf numFmtId="3" fontId="20" fillId="0" borderId="0" xfId="0" applyNumberFormat="1" applyFont="1" applyBorder="1" applyAlignment="1">
      <alignment horizontal="justify" wrapText="1"/>
    </xf>
    <xf numFmtId="0" fontId="20" fillId="0" borderId="0" xfId="0" applyFont="1" applyBorder="1" applyAlignment="1">
      <alignment horizontal="justify" wrapText="1"/>
    </xf>
    <xf numFmtId="3" fontId="20" fillId="0" borderId="0" xfId="0" applyNumberFormat="1" applyFont="1" applyAlignment="1">
      <alignment horizontal="justify" vertical="justify" wrapText="1"/>
    </xf>
    <xf numFmtId="0" fontId="20" fillId="0" borderId="0" xfId="0" applyFont="1" applyAlignment="1">
      <alignment horizontal="justify" vertical="justify" wrapText="1"/>
    </xf>
    <xf numFmtId="0" fontId="4" fillId="0" borderId="0" xfId="0" applyFont="1" applyAlignment="1">
      <alignment wrapText="1"/>
    </xf>
    <xf numFmtId="3" fontId="4" fillId="0" borderId="20" xfId="0" applyNumberFormat="1" applyFont="1" applyBorder="1" applyAlignment="1">
      <alignment horizontal="center" vertical="center" wrapText="1"/>
    </xf>
    <xf numFmtId="0" fontId="4" fillId="0" borderId="9" xfId="0" applyFont="1" applyBorder="1" applyAlignment="1">
      <alignment horizontal="center" vertical="center" wrapText="1"/>
    </xf>
    <xf numFmtId="3" fontId="4" fillId="0" borderId="15" xfId="0" applyNumberFormat="1" applyFont="1" applyFill="1" applyBorder="1" applyAlignment="1">
      <alignment horizontal="center" vertical="center"/>
    </xf>
    <xf numFmtId="0" fontId="4" fillId="0" borderId="7" xfId="0" applyFont="1" applyFill="1" applyBorder="1" applyAlignment="1">
      <alignment horizontal="center" vertical="center"/>
    </xf>
    <xf numFmtId="0" fontId="20" fillId="0" borderId="0" xfId="0" applyFont="1" applyAlignment="1" applyProtection="1">
      <alignment horizontal="justify" vertical="justify" wrapText="1"/>
    </xf>
    <xf numFmtId="0" fontId="20" fillId="0" borderId="21" xfId="0" quotePrefix="1" applyFont="1" applyBorder="1" applyAlignment="1" applyProtection="1">
      <alignment horizontal="justify" wrapText="1"/>
    </xf>
    <xf numFmtId="0" fontId="20" fillId="0" borderId="21" xfId="0" applyFont="1" applyBorder="1" applyAlignment="1">
      <alignment horizontal="justify" wrapText="1"/>
    </xf>
    <xf numFmtId="3" fontId="20" fillId="0" borderId="0" xfId="0" applyNumberFormat="1" applyFont="1" applyBorder="1" applyAlignment="1">
      <alignment horizontal="justify" wrapText="1" readingOrder="1"/>
    </xf>
    <xf numFmtId="0" fontId="20" fillId="0" borderId="0" xfId="0" applyFont="1" applyBorder="1" applyAlignment="1">
      <alignment horizontal="justify" wrapText="1" readingOrder="1"/>
    </xf>
    <xf numFmtId="0" fontId="4" fillId="0" borderId="9" xfId="0" applyFont="1" applyFill="1" applyBorder="1" applyAlignment="1">
      <alignment horizontal="center" vertical="center" wrapText="1"/>
    </xf>
    <xf numFmtId="3" fontId="18" fillId="0" borderId="0" xfId="0" applyNumberFormat="1" applyFont="1" applyFill="1" applyAlignment="1">
      <alignment horizontal="center" wrapText="1"/>
    </xf>
    <xf numFmtId="0" fontId="13" fillId="0" borderId="0" xfId="0" applyFont="1" applyAlignment="1">
      <alignment wrapText="1"/>
    </xf>
    <xf numFmtId="3" fontId="6" fillId="0" borderId="0" xfId="0" applyNumberFormat="1" applyFont="1" applyFill="1" applyAlignment="1">
      <alignment horizontal="center" wrapText="1"/>
    </xf>
    <xf numFmtId="3" fontId="13" fillId="0" borderId="21" xfId="0" applyNumberFormat="1" applyFont="1" applyBorder="1" applyAlignment="1">
      <alignment horizontal="justify" wrapText="1"/>
    </xf>
    <xf numFmtId="3" fontId="4" fillId="0" borderId="23" xfId="0" applyNumberFormat="1" applyFont="1" applyFill="1" applyBorder="1" applyAlignment="1">
      <alignment horizontal="center" vertical="center" wrapText="1"/>
    </xf>
    <xf numFmtId="3" fontId="4" fillId="0" borderId="25" xfId="0" applyNumberFormat="1" applyFont="1" applyFill="1" applyBorder="1" applyAlignment="1">
      <alignment horizontal="center" vertical="center" wrapText="1"/>
    </xf>
    <xf numFmtId="3" fontId="4" fillId="0" borderId="24" xfId="0" applyNumberFormat="1" applyFont="1" applyFill="1" applyBorder="1" applyAlignment="1">
      <alignment horizontal="center" vertical="center" wrapText="1"/>
    </xf>
    <xf numFmtId="3" fontId="4" fillId="0" borderId="23" xfId="0" applyNumberFormat="1" applyFont="1" applyFill="1" applyBorder="1" applyAlignment="1">
      <alignment horizontal="center" vertical="center"/>
    </xf>
    <xf numFmtId="3" fontId="4" fillId="0" borderId="24" xfId="0" applyNumberFormat="1" applyFont="1" applyFill="1" applyBorder="1" applyAlignment="1">
      <alignment horizontal="center" vertical="center"/>
    </xf>
    <xf numFmtId="3" fontId="4" fillId="0" borderId="25" xfId="0" applyNumberFormat="1" applyFont="1" applyFill="1" applyBorder="1" applyAlignment="1">
      <alignment horizontal="center" vertical="center"/>
    </xf>
    <xf numFmtId="0" fontId="0" fillId="0" borderId="0" xfId="0" applyAlignment="1"/>
    <xf numFmtId="0" fontId="3" fillId="0" borderId="0" xfId="0" applyFont="1" applyAlignment="1">
      <alignment horizontal="center" wrapText="1"/>
    </xf>
    <xf numFmtId="3" fontId="13" fillId="0" borderId="0" xfId="0" applyNumberFormat="1" applyFont="1" applyBorder="1" applyAlignment="1">
      <alignment horizontal="justify" wrapText="1"/>
    </xf>
    <xf numFmtId="3" fontId="4" fillId="0" borderId="21" xfId="0" applyNumberFormat="1" applyFont="1" applyBorder="1" applyAlignment="1">
      <alignment horizontal="center" vertical="center" wrapText="1"/>
    </xf>
    <xf numFmtId="0" fontId="4" fillId="0" borderId="12" xfId="0" applyFont="1" applyBorder="1" applyAlignment="1">
      <alignment vertical="center" wrapText="1"/>
    </xf>
    <xf numFmtId="3" fontId="4" fillId="0" borderId="15" xfId="0" applyNumberFormat="1" applyFont="1" applyBorder="1" applyAlignment="1">
      <alignment horizontal="center" vertical="center" wrapText="1"/>
    </xf>
    <xf numFmtId="0" fontId="4" fillId="0" borderId="4" xfId="0" applyFont="1" applyBorder="1" applyAlignment="1">
      <alignment horizontal="center" vertical="center" wrapText="1"/>
    </xf>
    <xf numFmtId="3" fontId="13" fillId="0" borderId="0" xfId="0" applyNumberFormat="1" applyFont="1" applyBorder="1" applyAlignment="1">
      <alignment wrapText="1"/>
    </xf>
    <xf numFmtId="0" fontId="0" fillId="0" borderId="0" xfId="0" applyBorder="1" applyAlignment="1">
      <alignment wrapText="1"/>
    </xf>
    <xf numFmtId="3" fontId="3" fillId="0" borderId="0" xfId="0" applyNumberFormat="1" applyFont="1" applyFill="1" applyAlignment="1">
      <alignment horizontal="center" wrapText="1"/>
    </xf>
    <xf numFmtId="0" fontId="4" fillId="0" borderId="12" xfId="0" applyFont="1" applyBorder="1" applyAlignment="1">
      <alignment wrapText="1"/>
    </xf>
    <xf numFmtId="0" fontId="3" fillId="0" borderId="11" xfId="2" applyFont="1" applyBorder="1" applyAlignment="1" applyProtection="1">
      <alignment horizontal="left" vertical="center" wrapText="1"/>
    </xf>
    <xf numFmtId="0" fontId="3" fillId="0" borderId="29" xfId="0" applyFont="1" applyBorder="1" applyAlignment="1">
      <alignment vertical="center" wrapText="1"/>
    </xf>
    <xf numFmtId="0" fontId="4" fillId="0" borderId="0" xfId="2" applyFont="1" applyBorder="1" applyAlignment="1" applyProtection="1">
      <alignment horizontal="left" vertical="center" wrapText="1"/>
    </xf>
    <xf numFmtId="0" fontId="4" fillId="0" borderId="0" xfId="0" applyFont="1" applyBorder="1" applyAlignment="1">
      <alignment vertical="center" wrapText="1"/>
    </xf>
    <xf numFmtId="0" fontId="4" fillId="2" borderId="5" xfId="2" applyFont="1" applyFill="1" applyBorder="1" applyAlignment="1" applyProtection="1">
      <alignment horizontal="center" vertical="center"/>
    </xf>
    <xf numFmtId="0" fontId="4" fillId="2" borderId="7" xfId="2" applyFont="1" applyFill="1" applyBorder="1" applyAlignment="1" applyProtection="1">
      <alignment horizontal="center" vertical="center"/>
    </xf>
    <xf numFmtId="0" fontId="6" fillId="0" borderId="0" xfId="2" quotePrefix="1" applyFont="1" applyAlignment="1" applyProtection="1">
      <alignment horizontal="center" vertical="center"/>
    </xf>
    <xf numFmtId="0" fontId="4" fillId="2" borderId="1" xfId="2" applyFont="1" applyFill="1" applyBorder="1" applyAlignment="1">
      <alignment horizontal="center" vertical="center"/>
    </xf>
    <xf numFmtId="0" fontId="4" fillId="2" borderId="13" xfId="2" applyFont="1" applyFill="1" applyBorder="1" applyAlignment="1">
      <alignment horizontal="center" vertical="center"/>
    </xf>
    <xf numFmtId="0" fontId="4" fillId="2" borderId="24" xfId="2" applyFont="1" applyFill="1" applyBorder="1" applyAlignment="1" applyProtection="1">
      <alignment horizontal="center" vertical="center" wrapText="1"/>
    </xf>
    <xf numFmtId="0" fontId="4" fillId="0" borderId="24" xfId="2" applyFont="1" applyBorder="1" applyAlignment="1">
      <alignment horizontal="center" vertical="center" wrapText="1"/>
    </xf>
    <xf numFmtId="0" fontId="4" fillId="0" borderId="21" xfId="2" applyFont="1" applyBorder="1" applyAlignment="1">
      <alignment horizontal="center" vertical="center" wrapText="1"/>
    </xf>
    <xf numFmtId="0" fontId="4" fillId="0" borderId="25" xfId="2" applyFont="1" applyBorder="1" applyAlignment="1">
      <alignment horizontal="center" vertical="center" wrapText="1"/>
    </xf>
    <xf numFmtId="0" fontId="4" fillId="2" borderId="23" xfId="2" quotePrefix="1" applyFont="1" applyFill="1" applyBorder="1" applyAlignment="1">
      <alignment horizontal="center" vertical="center" wrapText="1"/>
    </xf>
    <xf numFmtId="0" fontId="4" fillId="2" borderId="23" xfId="2" quotePrefix="1" applyFont="1" applyFill="1" applyBorder="1" applyAlignment="1" applyProtection="1">
      <alignment horizontal="center" vertical="center" wrapText="1"/>
    </xf>
    <xf numFmtId="0" fontId="4" fillId="2" borderId="10" xfId="2" applyFont="1" applyFill="1" applyBorder="1" applyAlignment="1">
      <alignment horizontal="center" vertical="center"/>
    </xf>
    <xf numFmtId="0" fontId="4" fillId="2" borderId="9" xfId="2" applyFont="1" applyFill="1" applyBorder="1" applyAlignment="1">
      <alignment horizontal="center" vertical="center"/>
    </xf>
    <xf numFmtId="0" fontId="4" fillId="2" borderId="16" xfId="2" applyFont="1" applyFill="1" applyBorder="1" applyAlignment="1" applyProtection="1">
      <alignment horizontal="center" vertical="center" wrapText="1"/>
    </xf>
    <xf numFmtId="3" fontId="4" fillId="0" borderId="5" xfId="0" applyNumberFormat="1" applyFont="1" applyBorder="1" applyAlignment="1">
      <alignment horizontal="center" vertical="center" wrapText="1"/>
    </xf>
    <xf numFmtId="0" fontId="4" fillId="0" borderId="7" xfId="0" applyFont="1" applyBorder="1" applyAlignment="1">
      <alignment horizontal="center" vertical="center"/>
    </xf>
    <xf numFmtId="0" fontId="4" fillId="2" borderId="21" xfId="2" applyFont="1" applyFill="1" applyBorder="1" applyAlignment="1" applyProtection="1">
      <alignment horizontal="center" vertical="center" wrapText="1"/>
    </xf>
    <xf numFmtId="0" fontId="4" fillId="2" borderId="20" xfId="2" applyFont="1" applyFill="1" applyBorder="1" applyAlignment="1" applyProtection="1">
      <alignment horizontal="center"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2" borderId="32" xfId="2" applyFont="1" applyFill="1" applyBorder="1" applyAlignment="1">
      <alignment horizontal="center" vertical="center"/>
    </xf>
    <xf numFmtId="0" fontId="4" fillId="2" borderId="31" xfId="2" applyFont="1" applyFill="1" applyBorder="1" applyAlignment="1">
      <alignment horizontal="center" vertical="center"/>
    </xf>
    <xf numFmtId="0" fontId="4" fillId="2" borderId="34" xfId="2" applyFont="1" applyFill="1" applyBorder="1" applyAlignment="1">
      <alignment horizontal="center" vertical="center"/>
    </xf>
    <xf numFmtId="0" fontId="4" fillId="0" borderId="3" xfId="0" applyFont="1" applyBorder="1" applyAlignment="1">
      <alignment horizontal="center" vertical="center" wrapText="1"/>
    </xf>
    <xf numFmtId="3" fontId="13" fillId="0" borderId="21" xfId="0" applyNumberFormat="1" applyFont="1" applyBorder="1" applyAlignment="1">
      <alignment horizontal="justify" vertical="justify" wrapText="1"/>
    </xf>
    <xf numFmtId="0" fontId="0" fillId="0" borderId="21" xfId="0" applyBorder="1" applyAlignment="1">
      <alignment horizontal="justify" vertical="justify" wrapText="1"/>
    </xf>
    <xf numFmtId="0" fontId="0" fillId="0" borderId="0" xfId="0" applyAlignment="1">
      <alignment horizontal="center"/>
    </xf>
    <xf numFmtId="0" fontId="0" fillId="0" borderId="12" xfId="0" applyBorder="1" applyAlignment="1">
      <alignment vertical="center" wrapText="1"/>
    </xf>
    <xf numFmtId="0" fontId="4" fillId="0" borderId="20" xfId="0" applyFont="1" applyBorder="1" applyAlignment="1" applyProtection="1">
      <alignment horizontal="left" vertical="center" wrapText="1"/>
    </xf>
    <xf numFmtId="0" fontId="4" fillId="0" borderId="15" xfId="0" applyFont="1" applyBorder="1" applyAlignment="1" applyProtection="1">
      <alignment horizontal="center" vertical="center" wrapText="1"/>
    </xf>
    <xf numFmtId="0" fontId="4" fillId="0" borderId="6" xfId="0" applyFont="1" applyBorder="1" applyAlignment="1">
      <alignment horizontal="center" vertical="center" wrapText="1"/>
    </xf>
    <xf numFmtId="3" fontId="13" fillId="0" borderId="0" xfId="0" applyNumberFormat="1" applyFont="1" applyAlignment="1">
      <alignment horizontal="justify" vertical="justify" wrapText="1"/>
    </xf>
    <xf numFmtId="3" fontId="6" fillId="0" borderId="0" xfId="0" applyNumberFormat="1" applyFont="1" applyFill="1" applyAlignment="1">
      <alignment horizontal="center"/>
    </xf>
    <xf numFmtId="0" fontId="4" fillId="0" borderId="24" xfId="0" applyFont="1" applyBorder="1" applyAlignment="1">
      <alignment vertical="center" wrapText="1"/>
    </xf>
    <xf numFmtId="0" fontId="4" fillId="0" borderId="25" xfId="0" applyFont="1" applyBorder="1" applyAlignment="1">
      <alignment vertical="center" wrapText="1"/>
    </xf>
    <xf numFmtId="0" fontId="4" fillId="0" borderId="21" xfId="0" applyFont="1" applyBorder="1" applyAlignment="1">
      <alignment horizontal="center" vertical="center" wrapText="1"/>
    </xf>
    <xf numFmtId="0" fontId="4" fillId="0" borderId="12" xfId="0" applyFont="1" applyBorder="1" applyAlignment="1">
      <alignment horizontal="center" vertical="center" wrapText="1"/>
    </xf>
    <xf numFmtId="0" fontId="52" fillId="0" borderId="20" xfId="0" applyFont="1" applyBorder="1" applyAlignment="1" applyProtection="1">
      <alignment horizontal="center" vertical="center" wrapText="1"/>
    </xf>
    <xf numFmtId="0" fontId="52" fillId="0" borderId="8" xfId="0" applyFont="1" applyBorder="1" applyAlignment="1">
      <alignment horizontal="center" vertical="center" wrapText="1"/>
    </xf>
    <xf numFmtId="0" fontId="50" fillId="0" borderId="9" xfId="0" applyFont="1" applyBorder="1" applyAlignment="1">
      <alignment horizontal="center" vertical="center" wrapText="1"/>
    </xf>
    <xf numFmtId="0" fontId="20" fillId="0" borderId="8" xfId="0" applyFont="1" applyBorder="1" applyAlignment="1">
      <alignment vertical="center" wrapText="1"/>
    </xf>
    <xf numFmtId="3" fontId="6" fillId="0" borderId="18" xfId="0" applyNumberFormat="1" applyFont="1" applyFill="1" applyBorder="1" applyAlignment="1">
      <alignment vertical="center"/>
    </xf>
    <xf numFmtId="1" fontId="7" fillId="0" borderId="5" xfId="2" applyNumberFormat="1" applyFont="1" applyBorder="1" applyAlignment="1">
      <alignment horizontal="right"/>
    </xf>
    <xf numFmtId="1" fontId="7" fillId="0" borderId="6" xfId="2" applyNumberFormat="1" applyFont="1" applyBorder="1" applyAlignment="1">
      <alignment horizontal="right"/>
    </xf>
    <xf numFmtId="1" fontId="7" fillId="0" borderId="7" xfId="2" applyNumberFormat="1" applyFont="1" applyBorder="1" applyAlignment="1">
      <alignment horizontal="right"/>
    </xf>
  </cellXfs>
  <cellStyles count="7">
    <cellStyle name="Millares" xfId="5" builtinId="3"/>
    <cellStyle name="Normal" xfId="0" builtinId="0"/>
    <cellStyle name="Normal 2" xfId="2"/>
    <cellStyle name="Normal 3" xfId="3"/>
    <cellStyle name="Normal 4" xfId="4"/>
    <cellStyle name="Normal 4 2" xfId="6"/>
    <cellStyle name="Normal_Forminp2-29-32comprob" xfId="1"/>
  </cellStyles>
  <dxfs count="0"/>
  <tableStyles count="1" defaultTableStyle="TableStyleMedium9" defaultPivotStyle="PivotStyleLight16">
    <tableStyle name="MySqlDefault" pivot="0" table="0" coun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3300"/>
      <color rgb="FF006C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C13"/>
  <sheetViews>
    <sheetView workbookViewId="0"/>
  </sheetViews>
  <sheetFormatPr baseColWidth="10" defaultRowHeight="15" x14ac:dyDescent="0.25"/>
  <cols>
    <col min="1" max="1" width="7.140625" style="181" bestFit="1" customWidth="1"/>
    <col min="2" max="2" width="9.140625" style="181" bestFit="1" customWidth="1"/>
    <col min="3" max="16384" width="11.42578125" style="181"/>
  </cols>
  <sheetData>
    <row r="1" spans="1:3" x14ac:dyDescent="0.25">
      <c r="A1" s="181" t="s">
        <v>383</v>
      </c>
      <c r="B1" s="181" t="s">
        <v>384</v>
      </c>
      <c r="C1" s="181" t="s">
        <v>385</v>
      </c>
    </row>
    <row r="2" spans="1:3" x14ac:dyDescent="0.25">
      <c r="A2" s="181">
        <v>4</v>
      </c>
      <c r="B2" s="182" t="s">
        <v>392</v>
      </c>
      <c r="C2" s="181" t="s">
        <v>393</v>
      </c>
    </row>
    <row r="3" spans="1:3" x14ac:dyDescent="0.25">
      <c r="A3" s="181">
        <v>8</v>
      </c>
      <c r="B3" s="182" t="s">
        <v>400</v>
      </c>
      <c r="C3" s="181" t="s">
        <v>401</v>
      </c>
    </row>
    <row r="4" spans="1:3" x14ac:dyDescent="0.25">
      <c r="A4" s="181">
        <v>12</v>
      </c>
      <c r="B4" s="183">
        <v>12</v>
      </c>
      <c r="C4" s="181" t="s">
        <v>406</v>
      </c>
    </row>
    <row r="5" spans="1:3" x14ac:dyDescent="0.25">
      <c r="A5" s="181">
        <v>1</v>
      </c>
      <c r="B5" s="182" t="s">
        <v>386</v>
      </c>
      <c r="C5" s="181" t="s">
        <v>387</v>
      </c>
    </row>
    <row r="6" spans="1:3" x14ac:dyDescent="0.25">
      <c r="A6" s="181">
        <v>2</v>
      </c>
      <c r="B6" s="182" t="s">
        <v>388</v>
      </c>
      <c r="C6" s="181" t="s">
        <v>389</v>
      </c>
    </row>
    <row r="7" spans="1:3" x14ac:dyDescent="0.25">
      <c r="A7" s="181">
        <v>7</v>
      </c>
      <c r="B7" s="182" t="s">
        <v>398</v>
      </c>
      <c r="C7" s="181" t="s">
        <v>399</v>
      </c>
    </row>
    <row r="8" spans="1:3" x14ac:dyDescent="0.25">
      <c r="A8" s="181">
        <v>6</v>
      </c>
      <c r="B8" s="182" t="s">
        <v>396</v>
      </c>
      <c r="C8" s="181" t="s">
        <v>397</v>
      </c>
    </row>
    <row r="9" spans="1:3" x14ac:dyDescent="0.25">
      <c r="A9" s="181">
        <v>3</v>
      </c>
      <c r="B9" s="182" t="s">
        <v>390</v>
      </c>
      <c r="C9" s="181" t="s">
        <v>391</v>
      </c>
    </row>
    <row r="10" spans="1:3" x14ac:dyDescent="0.25">
      <c r="A10" s="181">
        <v>5</v>
      </c>
      <c r="B10" s="182" t="s">
        <v>394</v>
      </c>
      <c r="C10" s="181" t="s">
        <v>395</v>
      </c>
    </row>
    <row r="11" spans="1:3" x14ac:dyDescent="0.25">
      <c r="A11" s="181">
        <v>11</v>
      </c>
      <c r="B11" s="183">
        <v>11</v>
      </c>
      <c r="C11" s="181" t="s">
        <v>405</v>
      </c>
    </row>
    <row r="12" spans="1:3" x14ac:dyDescent="0.25">
      <c r="A12" s="181">
        <v>10</v>
      </c>
      <c r="B12" s="183">
        <v>10</v>
      </c>
      <c r="C12" s="181" t="s">
        <v>404</v>
      </c>
    </row>
    <row r="13" spans="1:3" x14ac:dyDescent="0.25">
      <c r="A13" s="181">
        <v>9</v>
      </c>
      <c r="B13" s="182" t="s">
        <v>402</v>
      </c>
      <c r="C13" s="181" t="s">
        <v>403</v>
      </c>
    </row>
  </sheetData>
  <sortState ref="A2:C13">
    <sortCondition ref="C2:C13"/>
  </sortState>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003300"/>
    <pageSetUpPr fitToPage="1"/>
  </sheetPr>
  <dimension ref="A1:X28"/>
  <sheetViews>
    <sheetView showGridLines="0" zoomScale="70" zoomScaleNormal="70" workbookViewId="0">
      <selection activeCell="M38" sqref="M38"/>
    </sheetView>
  </sheetViews>
  <sheetFormatPr baseColWidth="10" defaultRowHeight="12.75" x14ac:dyDescent="0.2"/>
  <cols>
    <col min="1" max="1" width="23.5703125" style="2" customWidth="1"/>
    <col min="2" max="2" width="18.7109375" style="2" customWidth="1"/>
    <col min="3" max="3" width="7.42578125" style="2" bestFit="1" customWidth="1"/>
    <col min="4" max="4" width="15.42578125" style="2" customWidth="1"/>
    <col min="5" max="5" width="19" style="2" customWidth="1"/>
    <col min="6" max="6" width="16.5703125" style="2" customWidth="1"/>
    <col min="7" max="7" width="16.5703125" style="2" bestFit="1" customWidth="1"/>
    <col min="8" max="8" width="17.42578125" style="2" customWidth="1"/>
    <col min="9" max="9" width="16" style="2" customWidth="1"/>
    <col min="10" max="10" width="18.140625" style="2" customWidth="1"/>
    <col min="11" max="12" width="17.28515625" style="2" customWidth="1"/>
    <col min="13" max="13" width="17.140625" style="2" customWidth="1"/>
    <col min="14" max="14" width="14" style="2" customWidth="1"/>
    <col min="15" max="15" width="12.85546875" style="2" customWidth="1"/>
    <col min="16" max="16" width="16.140625" style="2" customWidth="1"/>
    <col min="17" max="17" width="15.28515625" style="2" customWidth="1"/>
    <col min="18" max="22" width="15.140625" style="2" customWidth="1"/>
    <col min="23" max="23" width="13.28515625" style="2" customWidth="1"/>
    <col min="24" max="24" width="22.140625" style="2" bestFit="1" customWidth="1"/>
    <col min="25" max="16384" width="11.42578125" style="2"/>
  </cols>
  <sheetData>
    <row r="1" spans="1:24" ht="15.75" x14ac:dyDescent="0.25">
      <c r="A1" s="52" t="str">
        <f>'Cuadro 1'!A3</f>
        <v>Enero</v>
      </c>
    </row>
    <row r="2" spans="1:24" ht="18" customHeight="1" x14ac:dyDescent="0.25">
      <c r="A2" s="525" t="s">
        <v>50</v>
      </c>
      <c r="B2" s="518"/>
      <c r="C2" s="518"/>
      <c r="D2" s="518"/>
      <c r="E2" s="518"/>
      <c r="F2" s="518"/>
      <c r="G2" s="518"/>
      <c r="H2" s="518"/>
      <c r="I2" s="518"/>
      <c r="J2" s="518"/>
      <c r="K2" s="518"/>
      <c r="L2" s="518"/>
      <c r="M2" s="518"/>
      <c r="N2" s="518"/>
      <c r="O2" s="518"/>
      <c r="P2" s="518"/>
      <c r="Q2" s="518"/>
      <c r="R2" s="518"/>
      <c r="S2" s="518"/>
      <c r="T2" s="518"/>
      <c r="U2" s="518"/>
      <c r="V2" s="518"/>
      <c r="W2" s="518"/>
    </row>
    <row r="3" spans="1:24" ht="14.25" customHeight="1" x14ac:dyDescent="0.2"/>
    <row r="4" spans="1:24" ht="15.75" x14ac:dyDescent="0.25">
      <c r="A4" s="524" t="s">
        <v>247</v>
      </c>
      <c r="B4" s="524"/>
      <c r="C4" s="524"/>
      <c r="D4" s="524"/>
      <c r="E4" s="524"/>
      <c r="F4" s="524"/>
      <c r="G4" s="524"/>
      <c r="H4" s="524"/>
      <c r="I4" s="524"/>
      <c r="J4" s="524"/>
      <c r="K4" s="524"/>
      <c r="L4" s="524"/>
      <c r="M4" s="524"/>
      <c r="N4" s="524"/>
      <c r="O4" s="524"/>
      <c r="P4" s="524"/>
      <c r="Q4" s="524"/>
      <c r="R4" s="524"/>
      <c r="S4" s="524"/>
      <c r="T4" s="524"/>
      <c r="U4" s="524"/>
      <c r="V4" s="524"/>
      <c r="W4" s="524"/>
    </row>
    <row r="5" spans="1:24" ht="13.5" thickBot="1" x14ac:dyDescent="0.25"/>
    <row r="6" spans="1:24" s="126" customFormat="1" ht="15" customHeight="1" thickTop="1" x14ac:dyDescent="0.2">
      <c r="A6" s="367"/>
      <c r="B6" s="526" t="s">
        <v>496</v>
      </c>
      <c r="C6" s="526" t="s">
        <v>454</v>
      </c>
      <c r="D6" s="526" t="s">
        <v>497</v>
      </c>
      <c r="E6" s="526" t="s">
        <v>498</v>
      </c>
      <c r="F6" s="526" t="s">
        <v>499</v>
      </c>
      <c r="G6" s="526" t="s">
        <v>458</v>
      </c>
      <c r="H6" s="526" t="s">
        <v>500</v>
      </c>
      <c r="I6" s="526" t="s">
        <v>501</v>
      </c>
      <c r="J6" s="526" t="s">
        <v>502</v>
      </c>
      <c r="K6" s="526" t="s">
        <v>503</v>
      </c>
      <c r="L6" s="526" t="s">
        <v>504</v>
      </c>
      <c r="M6" s="526" t="s">
        <v>505</v>
      </c>
      <c r="N6" s="526" t="s">
        <v>506</v>
      </c>
      <c r="O6" s="526" t="s">
        <v>507</v>
      </c>
      <c r="P6" s="526" t="s">
        <v>508</v>
      </c>
      <c r="Q6" s="526" t="s">
        <v>473</v>
      </c>
      <c r="R6" s="526" t="s">
        <v>509</v>
      </c>
      <c r="S6" s="526" t="s">
        <v>511</v>
      </c>
      <c r="T6" s="526" t="s">
        <v>513</v>
      </c>
      <c r="U6" s="526" t="s">
        <v>518</v>
      </c>
      <c r="V6" s="526" t="s">
        <v>517</v>
      </c>
      <c r="W6" s="529" t="s">
        <v>492</v>
      </c>
      <c r="X6" s="532" t="s">
        <v>251</v>
      </c>
    </row>
    <row r="7" spans="1:24" s="126" customFormat="1" ht="15" customHeight="1" x14ac:dyDescent="0.15">
      <c r="A7" s="368" t="s">
        <v>25</v>
      </c>
      <c r="B7" s="527"/>
      <c r="C7" s="527"/>
      <c r="D7" s="527"/>
      <c r="E7" s="527"/>
      <c r="F7" s="527"/>
      <c r="G7" s="527"/>
      <c r="H7" s="527"/>
      <c r="I7" s="527"/>
      <c r="J7" s="527"/>
      <c r="K7" s="527"/>
      <c r="L7" s="527"/>
      <c r="M7" s="527"/>
      <c r="N7" s="527"/>
      <c r="O7" s="527"/>
      <c r="P7" s="527"/>
      <c r="Q7" s="527"/>
      <c r="R7" s="527"/>
      <c r="S7" s="527"/>
      <c r="T7" s="527"/>
      <c r="U7" s="527"/>
      <c r="V7" s="527"/>
      <c r="W7" s="530"/>
      <c r="X7" s="533"/>
    </row>
    <row r="8" spans="1:24" s="126" customFormat="1" ht="24" customHeight="1" x14ac:dyDescent="0.2">
      <c r="A8" s="369"/>
      <c r="B8" s="528"/>
      <c r="C8" s="528"/>
      <c r="D8" s="528"/>
      <c r="E8" s="528"/>
      <c r="F8" s="528"/>
      <c r="G8" s="528"/>
      <c r="H8" s="528"/>
      <c r="I8" s="528"/>
      <c r="J8" s="528"/>
      <c r="K8" s="528"/>
      <c r="L8" s="528"/>
      <c r="M8" s="528"/>
      <c r="N8" s="528"/>
      <c r="O8" s="528"/>
      <c r="P8" s="528"/>
      <c r="Q8" s="528"/>
      <c r="R8" s="528"/>
      <c r="S8" s="528"/>
      <c r="T8" s="528"/>
      <c r="U8" s="528"/>
      <c r="V8" s="528"/>
      <c r="W8" s="531"/>
      <c r="X8" s="514"/>
    </row>
    <row r="9" spans="1:24" ht="15.75" x14ac:dyDescent="0.25">
      <c r="A9" s="370" t="s">
        <v>29</v>
      </c>
      <c r="B9" s="371">
        <v>569</v>
      </c>
      <c r="C9" s="371">
        <v>144</v>
      </c>
      <c r="D9" s="371">
        <v>223</v>
      </c>
      <c r="E9" s="371">
        <v>2</v>
      </c>
      <c r="F9" s="371">
        <v>27</v>
      </c>
      <c r="G9" s="371">
        <v>225</v>
      </c>
      <c r="H9" s="371">
        <v>1395</v>
      </c>
      <c r="I9" s="371">
        <v>601</v>
      </c>
      <c r="J9" s="371">
        <v>487</v>
      </c>
      <c r="K9" s="371">
        <v>71</v>
      </c>
      <c r="L9" s="371">
        <v>52</v>
      </c>
      <c r="M9" s="371">
        <v>64</v>
      </c>
      <c r="N9" s="371">
        <v>715</v>
      </c>
      <c r="O9" s="371">
        <v>270</v>
      </c>
      <c r="P9" s="371">
        <v>4</v>
      </c>
      <c r="Q9" s="371">
        <v>204</v>
      </c>
      <c r="R9" s="371">
        <v>1133</v>
      </c>
      <c r="S9" s="371">
        <v>108</v>
      </c>
      <c r="T9" s="371">
        <v>3280</v>
      </c>
      <c r="U9" s="371">
        <v>1083</v>
      </c>
      <c r="V9" s="371">
        <v>2</v>
      </c>
      <c r="W9" s="371">
        <v>233</v>
      </c>
      <c r="X9" s="371">
        <v>10892</v>
      </c>
    </row>
    <row r="10" spans="1:24" ht="15.75" x14ac:dyDescent="0.25">
      <c r="A10" s="372" t="s">
        <v>30</v>
      </c>
      <c r="B10" s="371">
        <v>70</v>
      </c>
      <c r="C10" s="371">
        <v>192</v>
      </c>
      <c r="D10" s="371">
        <v>339</v>
      </c>
      <c r="E10" s="371">
        <v>6</v>
      </c>
      <c r="F10" s="371">
        <v>23</v>
      </c>
      <c r="G10" s="371">
        <v>358</v>
      </c>
      <c r="H10" s="371">
        <v>2281</v>
      </c>
      <c r="I10" s="371">
        <v>657</v>
      </c>
      <c r="J10" s="371">
        <v>739</v>
      </c>
      <c r="K10" s="371">
        <v>130</v>
      </c>
      <c r="L10" s="371">
        <v>101</v>
      </c>
      <c r="M10" s="371">
        <v>167</v>
      </c>
      <c r="N10" s="371">
        <v>1199</v>
      </c>
      <c r="O10" s="371">
        <v>430</v>
      </c>
      <c r="P10" s="371">
        <v>7</v>
      </c>
      <c r="Q10" s="371">
        <v>276</v>
      </c>
      <c r="R10" s="371">
        <v>1721</v>
      </c>
      <c r="S10" s="371">
        <v>161</v>
      </c>
      <c r="T10" s="371">
        <v>5188</v>
      </c>
      <c r="U10" s="371">
        <v>1234</v>
      </c>
      <c r="V10" s="371">
        <v>3</v>
      </c>
      <c r="W10" s="371">
        <v>370</v>
      </c>
      <c r="X10" s="371">
        <v>15652</v>
      </c>
    </row>
    <row r="11" spans="1:24" ht="15.75" x14ac:dyDescent="0.25">
      <c r="A11" s="372" t="s">
        <v>31</v>
      </c>
      <c r="B11" s="371">
        <v>64</v>
      </c>
      <c r="C11" s="371">
        <v>524</v>
      </c>
      <c r="D11" s="371">
        <v>675</v>
      </c>
      <c r="E11" s="371">
        <v>5</v>
      </c>
      <c r="F11" s="371">
        <v>44</v>
      </c>
      <c r="G11" s="371">
        <v>680</v>
      </c>
      <c r="H11" s="371">
        <v>2193</v>
      </c>
      <c r="I11" s="371">
        <v>1360</v>
      </c>
      <c r="J11" s="371">
        <v>1211</v>
      </c>
      <c r="K11" s="371">
        <v>185</v>
      </c>
      <c r="L11" s="371">
        <v>123</v>
      </c>
      <c r="M11" s="371">
        <v>232</v>
      </c>
      <c r="N11" s="371">
        <v>2228</v>
      </c>
      <c r="O11" s="371">
        <v>895</v>
      </c>
      <c r="P11" s="371">
        <v>8</v>
      </c>
      <c r="Q11" s="371">
        <v>501</v>
      </c>
      <c r="R11" s="371">
        <v>3168</v>
      </c>
      <c r="S11" s="371">
        <v>255</v>
      </c>
      <c r="T11" s="371">
        <v>8773</v>
      </c>
      <c r="U11" s="371">
        <v>2263</v>
      </c>
      <c r="V11" s="371">
        <v>5</v>
      </c>
      <c r="W11" s="371">
        <v>876</v>
      </c>
      <c r="X11" s="371">
        <v>26268</v>
      </c>
    </row>
    <row r="12" spans="1:24" ht="15.75" x14ac:dyDescent="0.25">
      <c r="A12" s="372" t="s">
        <v>32</v>
      </c>
      <c r="B12" s="371">
        <v>201</v>
      </c>
      <c r="C12" s="371">
        <v>289</v>
      </c>
      <c r="D12" s="371">
        <v>251</v>
      </c>
      <c r="E12" s="371">
        <v>6</v>
      </c>
      <c r="F12" s="371">
        <v>56</v>
      </c>
      <c r="G12" s="371">
        <v>247</v>
      </c>
      <c r="H12" s="371">
        <v>1030</v>
      </c>
      <c r="I12" s="371">
        <v>430</v>
      </c>
      <c r="J12" s="371">
        <v>534</v>
      </c>
      <c r="K12" s="371">
        <v>86</v>
      </c>
      <c r="L12" s="371">
        <v>40</v>
      </c>
      <c r="M12" s="371">
        <v>54</v>
      </c>
      <c r="N12" s="371">
        <v>794</v>
      </c>
      <c r="O12" s="371">
        <v>322</v>
      </c>
      <c r="P12" s="371">
        <v>0</v>
      </c>
      <c r="Q12" s="371">
        <v>133</v>
      </c>
      <c r="R12" s="371">
        <v>966</v>
      </c>
      <c r="S12" s="371">
        <v>107</v>
      </c>
      <c r="T12" s="371">
        <v>3947</v>
      </c>
      <c r="U12" s="371">
        <v>821</v>
      </c>
      <c r="V12" s="371">
        <v>1</v>
      </c>
      <c r="W12" s="371">
        <v>305</v>
      </c>
      <c r="X12" s="371">
        <v>10620</v>
      </c>
    </row>
    <row r="13" spans="1:24" ht="15.75" x14ac:dyDescent="0.25">
      <c r="A13" s="372" t="s">
        <v>33</v>
      </c>
      <c r="B13" s="371">
        <v>1028</v>
      </c>
      <c r="C13" s="371">
        <v>761</v>
      </c>
      <c r="D13" s="371">
        <v>679</v>
      </c>
      <c r="E13" s="371">
        <v>13</v>
      </c>
      <c r="F13" s="371">
        <v>154</v>
      </c>
      <c r="G13" s="371">
        <v>713</v>
      </c>
      <c r="H13" s="371">
        <v>2904</v>
      </c>
      <c r="I13" s="371">
        <v>1202</v>
      </c>
      <c r="J13" s="371">
        <v>1327</v>
      </c>
      <c r="K13" s="371">
        <v>241</v>
      </c>
      <c r="L13" s="371">
        <v>132</v>
      </c>
      <c r="M13" s="371">
        <v>311</v>
      </c>
      <c r="N13" s="371">
        <v>2716</v>
      </c>
      <c r="O13" s="371">
        <v>920</v>
      </c>
      <c r="P13" s="371">
        <v>13</v>
      </c>
      <c r="Q13" s="371">
        <v>610</v>
      </c>
      <c r="R13" s="371">
        <v>3722</v>
      </c>
      <c r="S13" s="371">
        <v>339</v>
      </c>
      <c r="T13" s="371">
        <v>11091</v>
      </c>
      <c r="U13" s="371">
        <v>2641</v>
      </c>
      <c r="V13" s="371">
        <v>9</v>
      </c>
      <c r="W13" s="371">
        <v>798</v>
      </c>
      <c r="X13" s="371">
        <v>32324</v>
      </c>
    </row>
    <row r="14" spans="1:24" ht="15.75" x14ac:dyDescent="0.25">
      <c r="A14" s="372" t="s">
        <v>34</v>
      </c>
      <c r="B14" s="371">
        <v>1941</v>
      </c>
      <c r="C14" s="371">
        <v>1517</v>
      </c>
      <c r="D14" s="371">
        <v>1682</v>
      </c>
      <c r="E14" s="371">
        <v>26</v>
      </c>
      <c r="F14" s="371">
        <v>207</v>
      </c>
      <c r="G14" s="371">
        <v>1866</v>
      </c>
      <c r="H14" s="371">
        <v>7851</v>
      </c>
      <c r="I14" s="371">
        <v>3444</v>
      </c>
      <c r="J14" s="371">
        <v>2975</v>
      </c>
      <c r="K14" s="371">
        <v>894</v>
      </c>
      <c r="L14" s="371">
        <v>707</v>
      </c>
      <c r="M14" s="371">
        <v>947</v>
      </c>
      <c r="N14" s="371">
        <v>7991</v>
      </c>
      <c r="O14" s="371">
        <v>2638</v>
      </c>
      <c r="P14" s="371">
        <v>24</v>
      </c>
      <c r="Q14" s="371">
        <v>1962</v>
      </c>
      <c r="R14" s="371">
        <v>9047</v>
      </c>
      <c r="S14" s="371">
        <v>1262</v>
      </c>
      <c r="T14" s="371">
        <v>23061</v>
      </c>
      <c r="U14" s="371">
        <v>10348</v>
      </c>
      <c r="V14" s="371">
        <v>12</v>
      </c>
      <c r="W14" s="371">
        <v>1668</v>
      </c>
      <c r="X14" s="371">
        <v>82070</v>
      </c>
    </row>
    <row r="15" spans="1:24" ht="22.5" x14ac:dyDescent="0.25">
      <c r="A15" s="372" t="s">
        <v>99</v>
      </c>
      <c r="B15" s="371">
        <v>2735</v>
      </c>
      <c r="C15" s="371">
        <v>517</v>
      </c>
      <c r="D15" s="371">
        <v>1124</v>
      </c>
      <c r="E15" s="371">
        <v>14</v>
      </c>
      <c r="F15" s="371">
        <v>174</v>
      </c>
      <c r="G15" s="371">
        <v>1007</v>
      </c>
      <c r="H15" s="371">
        <v>3989</v>
      </c>
      <c r="I15" s="371">
        <v>1663</v>
      </c>
      <c r="J15" s="371">
        <v>1195</v>
      </c>
      <c r="K15" s="371">
        <v>307</v>
      </c>
      <c r="L15" s="371">
        <v>149</v>
      </c>
      <c r="M15" s="371">
        <v>268</v>
      </c>
      <c r="N15" s="371">
        <v>2848</v>
      </c>
      <c r="O15" s="371">
        <v>855</v>
      </c>
      <c r="P15" s="371">
        <v>12</v>
      </c>
      <c r="Q15" s="371">
        <v>576</v>
      </c>
      <c r="R15" s="371">
        <v>3569</v>
      </c>
      <c r="S15" s="371">
        <v>337</v>
      </c>
      <c r="T15" s="371">
        <v>9343</v>
      </c>
      <c r="U15" s="371">
        <v>5001</v>
      </c>
      <c r="V15" s="371">
        <v>3</v>
      </c>
      <c r="W15" s="371">
        <v>811</v>
      </c>
      <c r="X15" s="371">
        <v>36497</v>
      </c>
    </row>
    <row r="16" spans="1:24" ht="15.75" x14ac:dyDescent="0.25">
      <c r="A16" s="372" t="s">
        <v>36</v>
      </c>
      <c r="B16" s="371">
        <v>3187</v>
      </c>
      <c r="C16" s="371">
        <v>750</v>
      </c>
      <c r="D16" s="371">
        <v>1250</v>
      </c>
      <c r="E16" s="371">
        <v>26</v>
      </c>
      <c r="F16" s="371">
        <v>244</v>
      </c>
      <c r="G16" s="371">
        <v>1391</v>
      </c>
      <c r="H16" s="371">
        <v>4841</v>
      </c>
      <c r="I16" s="371">
        <v>2236</v>
      </c>
      <c r="J16" s="371">
        <v>1446</v>
      </c>
      <c r="K16" s="371">
        <v>397</v>
      </c>
      <c r="L16" s="371">
        <v>221</v>
      </c>
      <c r="M16" s="371">
        <v>267</v>
      </c>
      <c r="N16" s="371">
        <v>3543</v>
      </c>
      <c r="O16" s="371">
        <v>1032</v>
      </c>
      <c r="P16" s="371">
        <v>13</v>
      </c>
      <c r="Q16" s="371">
        <v>711</v>
      </c>
      <c r="R16" s="371">
        <v>4514</v>
      </c>
      <c r="S16" s="371">
        <v>410</v>
      </c>
      <c r="T16" s="371">
        <v>11292</v>
      </c>
      <c r="U16" s="371">
        <v>5241</v>
      </c>
      <c r="V16" s="371">
        <v>1</v>
      </c>
      <c r="W16" s="371">
        <v>991</v>
      </c>
      <c r="X16" s="371">
        <v>44004</v>
      </c>
    </row>
    <row r="17" spans="1:24" ht="15.75" x14ac:dyDescent="0.25">
      <c r="A17" s="372" t="s">
        <v>490</v>
      </c>
      <c r="B17" s="371">
        <v>1254</v>
      </c>
      <c r="C17" s="371">
        <v>354</v>
      </c>
      <c r="D17" s="371">
        <v>489</v>
      </c>
      <c r="E17" s="371">
        <v>8</v>
      </c>
      <c r="F17" s="371">
        <v>156</v>
      </c>
      <c r="G17" s="371">
        <v>503</v>
      </c>
      <c r="H17" s="371">
        <v>2057</v>
      </c>
      <c r="I17" s="371">
        <v>921</v>
      </c>
      <c r="J17" s="371">
        <v>667</v>
      </c>
      <c r="K17" s="371">
        <v>136</v>
      </c>
      <c r="L17" s="371">
        <v>82</v>
      </c>
      <c r="M17" s="371">
        <v>113</v>
      </c>
      <c r="N17" s="371">
        <v>1384</v>
      </c>
      <c r="O17" s="371">
        <v>592</v>
      </c>
      <c r="P17" s="371">
        <v>2</v>
      </c>
      <c r="Q17" s="371">
        <v>355</v>
      </c>
      <c r="R17" s="371">
        <v>2352</v>
      </c>
      <c r="S17" s="371">
        <v>135</v>
      </c>
      <c r="T17" s="371">
        <v>5194</v>
      </c>
      <c r="U17" s="371">
        <v>2150</v>
      </c>
      <c r="V17" s="371">
        <v>3</v>
      </c>
      <c r="W17" s="371">
        <v>368</v>
      </c>
      <c r="X17" s="371">
        <v>19275</v>
      </c>
    </row>
    <row r="18" spans="1:24" ht="15.75" x14ac:dyDescent="0.25">
      <c r="A18" s="372" t="s">
        <v>37</v>
      </c>
      <c r="B18" s="371">
        <v>1494</v>
      </c>
      <c r="C18" s="371">
        <v>1455</v>
      </c>
      <c r="D18" s="371">
        <v>1545</v>
      </c>
      <c r="E18" s="371">
        <v>30</v>
      </c>
      <c r="F18" s="371">
        <v>147</v>
      </c>
      <c r="G18" s="371">
        <v>1516</v>
      </c>
      <c r="H18" s="371">
        <v>6098</v>
      </c>
      <c r="I18" s="371">
        <v>3064</v>
      </c>
      <c r="J18" s="371">
        <v>1893</v>
      </c>
      <c r="K18" s="371">
        <v>532</v>
      </c>
      <c r="L18" s="371">
        <v>312</v>
      </c>
      <c r="M18" s="371">
        <v>540</v>
      </c>
      <c r="N18" s="371">
        <v>5987</v>
      </c>
      <c r="O18" s="371">
        <v>2270</v>
      </c>
      <c r="P18" s="371">
        <v>35</v>
      </c>
      <c r="Q18" s="371">
        <v>1451</v>
      </c>
      <c r="R18" s="371">
        <v>9488</v>
      </c>
      <c r="S18" s="371">
        <v>668</v>
      </c>
      <c r="T18" s="371">
        <v>19598</v>
      </c>
      <c r="U18" s="371">
        <v>6101</v>
      </c>
      <c r="V18" s="371">
        <v>12</v>
      </c>
      <c r="W18" s="371">
        <v>2772</v>
      </c>
      <c r="X18" s="371">
        <v>67008</v>
      </c>
    </row>
    <row r="19" spans="1:24" ht="15.75" x14ac:dyDescent="0.25">
      <c r="A19" s="372" t="s">
        <v>38</v>
      </c>
      <c r="B19" s="371">
        <v>1597</v>
      </c>
      <c r="C19" s="371">
        <v>1016</v>
      </c>
      <c r="D19" s="371">
        <v>1140</v>
      </c>
      <c r="E19" s="371">
        <v>18</v>
      </c>
      <c r="F19" s="371">
        <v>253</v>
      </c>
      <c r="G19" s="371">
        <v>1144</v>
      </c>
      <c r="H19" s="371">
        <v>3839</v>
      </c>
      <c r="I19" s="371">
        <v>1676</v>
      </c>
      <c r="J19" s="371">
        <v>1467</v>
      </c>
      <c r="K19" s="371">
        <v>357</v>
      </c>
      <c r="L19" s="371">
        <v>171</v>
      </c>
      <c r="M19" s="371">
        <v>308</v>
      </c>
      <c r="N19" s="371">
        <v>3816</v>
      </c>
      <c r="O19" s="371">
        <v>1261</v>
      </c>
      <c r="P19" s="371">
        <v>5</v>
      </c>
      <c r="Q19" s="371">
        <v>944</v>
      </c>
      <c r="R19" s="371">
        <v>4906</v>
      </c>
      <c r="S19" s="371">
        <v>398</v>
      </c>
      <c r="T19" s="371">
        <v>12456</v>
      </c>
      <c r="U19" s="371">
        <v>3920</v>
      </c>
      <c r="V19" s="371">
        <v>4</v>
      </c>
      <c r="W19" s="371">
        <v>852</v>
      </c>
      <c r="X19" s="371">
        <v>41548</v>
      </c>
    </row>
    <row r="20" spans="1:24" ht="15.75" x14ac:dyDescent="0.25">
      <c r="A20" s="372" t="s">
        <v>39</v>
      </c>
      <c r="B20" s="371">
        <v>842</v>
      </c>
      <c r="C20" s="371">
        <v>326</v>
      </c>
      <c r="D20" s="371">
        <v>503</v>
      </c>
      <c r="E20" s="371">
        <v>6</v>
      </c>
      <c r="F20" s="371">
        <v>130</v>
      </c>
      <c r="G20" s="371">
        <v>596</v>
      </c>
      <c r="H20" s="371">
        <v>1613</v>
      </c>
      <c r="I20" s="371">
        <v>686</v>
      </c>
      <c r="J20" s="371">
        <v>658</v>
      </c>
      <c r="K20" s="371">
        <v>144</v>
      </c>
      <c r="L20" s="371">
        <v>61</v>
      </c>
      <c r="M20" s="371">
        <v>128</v>
      </c>
      <c r="N20" s="371">
        <v>1433</v>
      </c>
      <c r="O20" s="371">
        <v>496</v>
      </c>
      <c r="P20" s="371">
        <v>0</v>
      </c>
      <c r="Q20" s="371">
        <v>374</v>
      </c>
      <c r="R20" s="371">
        <v>1714</v>
      </c>
      <c r="S20" s="371">
        <v>221</v>
      </c>
      <c r="T20" s="371">
        <v>4941</v>
      </c>
      <c r="U20" s="371">
        <v>1697</v>
      </c>
      <c r="V20" s="371">
        <v>5</v>
      </c>
      <c r="W20" s="371">
        <v>425</v>
      </c>
      <c r="X20" s="371">
        <v>16999</v>
      </c>
    </row>
    <row r="21" spans="1:24" ht="15.75" x14ac:dyDescent="0.25">
      <c r="A21" s="373" t="s">
        <v>40</v>
      </c>
      <c r="B21" s="371">
        <v>1769</v>
      </c>
      <c r="C21" s="371">
        <v>619</v>
      </c>
      <c r="D21" s="371">
        <v>1124</v>
      </c>
      <c r="E21" s="371">
        <v>26</v>
      </c>
      <c r="F21" s="371">
        <v>192</v>
      </c>
      <c r="G21" s="371">
        <v>1397</v>
      </c>
      <c r="H21" s="371">
        <v>3913</v>
      </c>
      <c r="I21" s="371">
        <v>1745</v>
      </c>
      <c r="J21" s="371">
        <v>1425</v>
      </c>
      <c r="K21" s="371">
        <v>252</v>
      </c>
      <c r="L21" s="371">
        <v>161</v>
      </c>
      <c r="M21" s="371">
        <v>351</v>
      </c>
      <c r="N21" s="371">
        <v>3410</v>
      </c>
      <c r="O21" s="371">
        <v>1293</v>
      </c>
      <c r="P21" s="371">
        <v>7</v>
      </c>
      <c r="Q21" s="371">
        <v>628</v>
      </c>
      <c r="R21" s="371">
        <v>3768</v>
      </c>
      <c r="S21" s="371">
        <v>387</v>
      </c>
      <c r="T21" s="371">
        <v>10564</v>
      </c>
      <c r="U21" s="371">
        <v>3771</v>
      </c>
      <c r="V21" s="371">
        <v>1</v>
      </c>
      <c r="W21" s="371">
        <v>1450</v>
      </c>
      <c r="X21" s="371">
        <v>38253</v>
      </c>
    </row>
    <row r="22" spans="1:24" ht="22.5" x14ac:dyDescent="0.25">
      <c r="A22" s="373" t="s">
        <v>41</v>
      </c>
      <c r="B22" s="371">
        <v>203</v>
      </c>
      <c r="C22" s="371">
        <v>90</v>
      </c>
      <c r="D22" s="371">
        <v>131</v>
      </c>
      <c r="E22" s="371">
        <v>3</v>
      </c>
      <c r="F22" s="371">
        <v>35</v>
      </c>
      <c r="G22" s="371">
        <v>231</v>
      </c>
      <c r="H22" s="371">
        <v>529</v>
      </c>
      <c r="I22" s="371">
        <v>227</v>
      </c>
      <c r="J22" s="371">
        <v>276</v>
      </c>
      <c r="K22" s="371">
        <v>40</v>
      </c>
      <c r="L22" s="371">
        <v>10</v>
      </c>
      <c r="M22" s="371">
        <v>51</v>
      </c>
      <c r="N22" s="371">
        <v>477</v>
      </c>
      <c r="O22" s="371">
        <v>207</v>
      </c>
      <c r="P22" s="371">
        <v>1</v>
      </c>
      <c r="Q22" s="371">
        <v>91</v>
      </c>
      <c r="R22" s="371">
        <v>461</v>
      </c>
      <c r="S22" s="371">
        <v>86</v>
      </c>
      <c r="T22" s="371">
        <v>2503</v>
      </c>
      <c r="U22" s="371">
        <v>480</v>
      </c>
      <c r="V22" s="371">
        <v>1</v>
      </c>
      <c r="W22" s="371">
        <v>231</v>
      </c>
      <c r="X22" s="371">
        <v>6364</v>
      </c>
    </row>
    <row r="23" spans="1:24" ht="22.5" x14ac:dyDescent="0.25">
      <c r="A23" s="372" t="s">
        <v>42</v>
      </c>
      <c r="B23" s="371">
        <v>270</v>
      </c>
      <c r="C23" s="371">
        <v>116</v>
      </c>
      <c r="D23" s="371">
        <v>211</v>
      </c>
      <c r="E23" s="371">
        <v>3</v>
      </c>
      <c r="F23" s="371">
        <v>8</v>
      </c>
      <c r="G23" s="371">
        <v>336</v>
      </c>
      <c r="H23" s="371">
        <v>808</v>
      </c>
      <c r="I23" s="371">
        <v>459</v>
      </c>
      <c r="J23" s="371">
        <v>438</v>
      </c>
      <c r="K23" s="371">
        <v>83</v>
      </c>
      <c r="L23" s="371">
        <v>40</v>
      </c>
      <c r="M23" s="371">
        <v>82</v>
      </c>
      <c r="N23" s="371">
        <v>711</v>
      </c>
      <c r="O23" s="371">
        <v>372</v>
      </c>
      <c r="P23" s="371">
        <v>0</v>
      </c>
      <c r="Q23" s="371">
        <v>145</v>
      </c>
      <c r="R23" s="371">
        <v>927</v>
      </c>
      <c r="S23" s="371">
        <v>99</v>
      </c>
      <c r="T23" s="371">
        <v>2858</v>
      </c>
      <c r="U23" s="371">
        <v>834</v>
      </c>
      <c r="V23" s="371">
        <v>1</v>
      </c>
      <c r="W23" s="371">
        <v>331</v>
      </c>
      <c r="X23" s="371">
        <v>9132</v>
      </c>
    </row>
    <row r="24" spans="1:24" ht="15.75" x14ac:dyDescent="0.25">
      <c r="A24" s="372" t="s">
        <v>43</v>
      </c>
      <c r="B24" s="371">
        <v>2790</v>
      </c>
      <c r="C24" s="371">
        <v>6518</v>
      </c>
      <c r="D24" s="371">
        <v>7267</v>
      </c>
      <c r="E24" s="371">
        <v>116</v>
      </c>
      <c r="F24" s="371">
        <v>313</v>
      </c>
      <c r="G24" s="371">
        <v>6298</v>
      </c>
      <c r="H24" s="371">
        <v>29766</v>
      </c>
      <c r="I24" s="371">
        <v>10317</v>
      </c>
      <c r="J24" s="371">
        <v>8870</v>
      </c>
      <c r="K24" s="371">
        <v>6424</v>
      </c>
      <c r="L24" s="371">
        <v>5479</v>
      </c>
      <c r="M24" s="371">
        <v>4050</v>
      </c>
      <c r="N24" s="371">
        <v>46914</v>
      </c>
      <c r="O24" s="371">
        <v>13232</v>
      </c>
      <c r="P24" s="371">
        <v>92</v>
      </c>
      <c r="Q24" s="371">
        <v>7816</v>
      </c>
      <c r="R24" s="371">
        <v>41816</v>
      </c>
      <c r="S24" s="371">
        <v>6904</v>
      </c>
      <c r="T24" s="371">
        <v>136453</v>
      </c>
      <c r="U24" s="371">
        <v>72272</v>
      </c>
      <c r="V24" s="371">
        <v>63</v>
      </c>
      <c r="W24" s="371">
        <v>11525</v>
      </c>
      <c r="X24" s="371">
        <v>425295</v>
      </c>
    </row>
    <row r="25" spans="1:24" ht="15.75" x14ac:dyDescent="0.25">
      <c r="A25" s="374" t="s">
        <v>492</v>
      </c>
      <c r="B25" s="371">
        <v>1</v>
      </c>
      <c r="C25" s="371">
        <v>65</v>
      </c>
      <c r="D25" s="371">
        <v>5</v>
      </c>
      <c r="E25" s="371">
        <v>0</v>
      </c>
      <c r="F25" s="371">
        <v>0</v>
      </c>
      <c r="G25" s="371">
        <v>10</v>
      </c>
      <c r="H25" s="371">
        <v>7</v>
      </c>
      <c r="I25" s="371">
        <v>10</v>
      </c>
      <c r="J25" s="371">
        <v>39</v>
      </c>
      <c r="K25" s="371">
        <v>33</v>
      </c>
      <c r="L25" s="371">
        <v>10</v>
      </c>
      <c r="M25" s="371">
        <v>39</v>
      </c>
      <c r="N25" s="371">
        <v>309</v>
      </c>
      <c r="O25" s="371">
        <v>36</v>
      </c>
      <c r="P25" s="371">
        <v>1</v>
      </c>
      <c r="Q25" s="371">
        <v>59</v>
      </c>
      <c r="R25" s="371">
        <v>421</v>
      </c>
      <c r="S25" s="371">
        <v>46</v>
      </c>
      <c r="T25" s="371">
        <v>2041</v>
      </c>
      <c r="U25" s="371">
        <v>0</v>
      </c>
      <c r="V25" s="371">
        <v>0</v>
      </c>
      <c r="W25" s="371">
        <v>4149</v>
      </c>
      <c r="X25" s="371">
        <v>7281</v>
      </c>
    </row>
    <row r="26" spans="1:24" ht="19.5" customHeight="1" thickBot="1" x14ac:dyDescent="0.3">
      <c r="A26" s="324" t="s">
        <v>0</v>
      </c>
      <c r="B26" s="332">
        <v>20015</v>
      </c>
      <c r="C26" s="332">
        <v>15253</v>
      </c>
      <c r="D26" s="332">
        <v>18638</v>
      </c>
      <c r="E26" s="332">
        <v>308</v>
      </c>
      <c r="F26" s="332">
        <v>2163</v>
      </c>
      <c r="G26" s="332">
        <v>18518</v>
      </c>
      <c r="H26" s="332">
        <v>75114</v>
      </c>
      <c r="I26" s="332">
        <v>30698</v>
      </c>
      <c r="J26" s="332">
        <v>25647</v>
      </c>
      <c r="K26" s="332">
        <v>10312</v>
      </c>
      <c r="L26" s="332">
        <v>7851</v>
      </c>
      <c r="M26" s="332">
        <v>7972</v>
      </c>
      <c r="N26" s="332">
        <v>86475</v>
      </c>
      <c r="O26" s="332">
        <v>27121</v>
      </c>
      <c r="P26" s="332">
        <v>224</v>
      </c>
      <c r="Q26" s="332">
        <v>16836</v>
      </c>
      <c r="R26" s="332">
        <v>93693</v>
      </c>
      <c r="S26" s="332">
        <v>11923</v>
      </c>
      <c r="T26" s="332">
        <v>272583</v>
      </c>
      <c r="U26" s="332">
        <v>119857</v>
      </c>
      <c r="V26" s="332">
        <v>126</v>
      </c>
      <c r="W26" s="332">
        <v>28155</v>
      </c>
      <c r="X26" s="332">
        <v>889482</v>
      </c>
    </row>
    <row r="27" spans="1:24" ht="14.25" customHeight="1" thickTop="1" x14ac:dyDescent="0.25">
      <c r="A27" s="50" t="s">
        <v>205</v>
      </c>
      <c r="B27" s="22"/>
      <c r="C27" s="22"/>
      <c r="D27" s="22"/>
      <c r="E27" s="22"/>
      <c r="F27" s="22"/>
      <c r="G27" s="22"/>
      <c r="H27" s="22"/>
      <c r="I27" s="22"/>
      <c r="J27" s="22"/>
      <c r="K27" s="22"/>
      <c r="L27" s="22"/>
      <c r="M27" s="22"/>
      <c r="N27" s="22"/>
      <c r="O27" s="22"/>
      <c r="P27" s="22"/>
      <c r="Q27" s="22"/>
      <c r="R27" s="22"/>
      <c r="S27" s="22"/>
      <c r="T27" s="22"/>
      <c r="U27" s="22"/>
      <c r="V27" s="22"/>
      <c r="W27" s="22"/>
    </row>
    <row r="28" spans="1:24" x14ac:dyDescent="0.2">
      <c r="A28" s="24" t="s">
        <v>311</v>
      </c>
    </row>
  </sheetData>
  <mergeCells count="25">
    <mergeCell ref="P6:P8"/>
    <mergeCell ref="W6:W8"/>
    <mergeCell ref="Q6:Q8"/>
    <mergeCell ref="R6:R8"/>
    <mergeCell ref="X6:X8"/>
    <mergeCell ref="S6:S8"/>
    <mergeCell ref="T6:T8"/>
    <mergeCell ref="U6:U8"/>
    <mergeCell ref="V6:V8"/>
    <mergeCell ref="A4:W4"/>
    <mergeCell ref="A2:W2"/>
    <mergeCell ref="B6:B8"/>
    <mergeCell ref="E6:E8"/>
    <mergeCell ref="F6:F8"/>
    <mergeCell ref="J6:J8"/>
    <mergeCell ref="K6:K8"/>
    <mergeCell ref="D6:D8"/>
    <mergeCell ref="G6:G8"/>
    <mergeCell ref="H6:H8"/>
    <mergeCell ref="I6:I8"/>
    <mergeCell ref="L6:L8"/>
    <mergeCell ref="M6:M8"/>
    <mergeCell ref="O6:O8"/>
    <mergeCell ref="C6:C8"/>
    <mergeCell ref="N6:N8"/>
  </mergeCells>
  <pageMargins left="0.7" right="0.7" top="0.75" bottom="0.75" header="0.3" footer="0.3"/>
  <pageSetup paperSize="281" scale="49" orientation="landscape" r:id="rId1"/>
  <headerFooter>
    <oddFooter>&amp;C8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003300"/>
    <pageSetUpPr fitToPage="1"/>
  </sheetPr>
  <dimension ref="A1:X27"/>
  <sheetViews>
    <sheetView showGridLines="0" topLeftCell="B4" zoomScale="70" zoomScaleNormal="70" workbookViewId="0">
      <selection activeCell="K41" sqref="K41"/>
    </sheetView>
  </sheetViews>
  <sheetFormatPr baseColWidth="10" defaultRowHeight="12.75" x14ac:dyDescent="0.2"/>
  <cols>
    <col min="1" max="1" width="26.42578125" style="2" customWidth="1"/>
    <col min="2" max="2" width="15.85546875" style="2" customWidth="1"/>
    <col min="3" max="3" width="8" style="2" bestFit="1" customWidth="1"/>
    <col min="4" max="4" width="15" style="2" customWidth="1"/>
    <col min="5" max="5" width="20.28515625" style="2" customWidth="1"/>
    <col min="6" max="6" width="16.42578125" style="2" customWidth="1"/>
    <col min="7" max="7" width="15.7109375" style="2" customWidth="1"/>
    <col min="8" max="8" width="15.5703125" style="2" customWidth="1"/>
    <col min="9" max="9" width="17.140625" style="2" customWidth="1"/>
    <col min="10" max="10" width="18.5703125" style="2" customWidth="1"/>
    <col min="11" max="11" width="17.42578125" style="2" customWidth="1"/>
    <col min="12" max="12" width="17.5703125" style="2" customWidth="1"/>
    <col min="13" max="13" width="17.28515625" style="2" customWidth="1"/>
    <col min="14" max="14" width="13.42578125" style="2" customWidth="1"/>
    <col min="15" max="15" width="13" style="2" customWidth="1"/>
    <col min="16" max="16" width="17.7109375" style="2" customWidth="1"/>
    <col min="17" max="17" width="15.5703125" style="2" customWidth="1"/>
    <col min="18" max="22" width="15.42578125" style="2" customWidth="1"/>
    <col min="23" max="23" width="16.5703125" style="2" customWidth="1"/>
    <col min="24" max="16384" width="11.42578125" style="2"/>
  </cols>
  <sheetData>
    <row r="1" spans="1:23" ht="15.75" x14ac:dyDescent="0.25">
      <c r="A1" s="52" t="str">
        <f>'Cuadro 1'!A3</f>
        <v>Enero</v>
      </c>
    </row>
    <row r="2" spans="1:23" ht="18" customHeight="1" x14ac:dyDescent="0.25">
      <c r="A2" s="525" t="s">
        <v>51</v>
      </c>
      <c r="B2" s="451"/>
      <c r="C2" s="451"/>
      <c r="D2" s="451"/>
      <c r="E2" s="451"/>
      <c r="F2" s="451"/>
      <c r="G2" s="451"/>
      <c r="H2" s="451"/>
      <c r="I2" s="451"/>
      <c r="J2" s="451"/>
      <c r="K2" s="451"/>
      <c r="L2" s="451"/>
      <c r="M2" s="451"/>
      <c r="N2" s="451"/>
      <c r="O2" s="451"/>
      <c r="P2" s="451"/>
      <c r="Q2" s="451"/>
      <c r="R2" s="451"/>
      <c r="S2" s="451"/>
      <c r="T2" s="451"/>
      <c r="U2" s="451"/>
      <c r="V2" s="451"/>
      <c r="W2" s="451"/>
    </row>
    <row r="4" spans="1:23" ht="15.75" x14ac:dyDescent="0.25">
      <c r="A4" s="525" t="s">
        <v>248</v>
      </c>
      <c r="B4" s="525"/>
      <c r="C4" s="525"/>
      <c r="D4" s="525"/>
      <c r="E4" s="525"/>
      <c r="F4" s="525"/>
      <c r="G4" s="525"/>
      <c r="H4" s="525"/>
      <c r="I4" s="525"/>
      <c r="J4" s="525"/>
      <c r="K4" s="525"/>
      <c r="L4" s="451"/>
      <c r="M4" s="451"/>
      <c r="N4" s="451"/>
      <c r="O4" s="451"/>
      <c r="P4" s="451"/>
      <c r="Q4" s="451"/>
      <c r="R4" s="451"/>
      <c r="S4" s="451"/>
      <c r="T4" s="451"/>
      <c r="U4" s="451"/>
      <c r="V4" s="451"/>
      <c r="W4" s="451"/>
    </row>
    <row r="5" spans="1:23" ht="13.5" thickBot="1" x14ac:dyDescent="0.25"/>
    <row r="6" spans="1:23" s="4" customFormat="1" ht="15" customHeight="1" thickTop="1" x14ac:dyDescent="0.2">
      <c r="A6" s="118"/>
      <c r="B6" s="534" t="s">
        <v>496</v>
      </c>
      <c r="C6" s="534" t="s">
        <v>454</v>
      </c>
      <c r="D6" s="534" t="s">
        <v>497</v>
      </c>
      <c r="E6" s="534" t="s">
        <v>498</v>
      </c>
      <c r="F6" s="534" t="s">
        <v>499</v>
      </c>
      <c r="G6" s="534" t="s">
        <v>458</v>
      </c>
      <c r="H6" s="534" t="s">
        <v>500</v>
      </c>
      <c r="I6" s="534" t="s">
        <v>501</v>
      </c>
      <c r="J6" s="534" t="s">
        <v>502</v>
      </c>
      <c r="K6" s="534" t="s">
        <v>503</v>
      </c>
      <c r="L6" s="534" t="s">
        <v>504</v>
      </c>
      <c r="M6" s="534" t="s">
        <v>505</v>
      </c>
      <c r="N6" s="534" t="s">
        <v>506</v>
      </c>
      <c r="O6" s="534" t="s">
        <v>507</v>
      </c>
      <c r="P6" s="534" t="s">
        <v>508</v>
      </c>
      <c r="Q6" s="534" t="s">
        <v>473</v>
      </c>
      <c r="R6" s="534" t="s">
        <v>509</v>
      </c>
      <c r="S6" s="534" t="s">
        <v>511</v>
      </c>
      <c r="T6" s="534" t="s">
        <v>513</v>
      </c>
      <c r="U6" s="534" t="s">
        <v>518</v>
      </c>
      <c r="V6" s="534" t="s">
        <v>517</v>
      </c>
      <c r="W6" s="537" t="s">
        <v>252</v>
      </c>
    </row>
    <row r="7" spans="1:23" s="4" customFormat="1" ht="15" customHeight="1" x14ac:dyDescent="0.2">
      <c r="A7" s="119" t="s">
        <v>25</v>
      </c>
      <c r="B7" s="535"/>
      <c r="C7" s="535"/>
      <c r="D7" s="535"/>
      <c r="E7" s="535"/>
      <c r="F7" s="535"/>
      <c r="G7" s="535"/>
      <c r="H7" s="535"/>
      <c r="I7" s="535"/>
      <c r="J7" s="535"/>
      <c r="K7" s="535"/>
      <c r="L7" s="535"/>
      <c r="M7" s="535"/>
      <c r="N7" s="535"/>
      <c r="O7" s="535"/>
      <c r="P7" s="535"/>
      <c r="Q7" s="535"/>
      <c r="R7" s="535"/>
      <c r="S7" s="535"/>
      <c r="T7" s="535"/>
      <c r="U7" s="535"/>
      <c r="V7" s="535"/>
      <c r="W7" s="538"/>
    </row>
    <row r="8" spans="1:23" s="4" customFormat="1" ht="24" customHeight="1" x14ac:dyDescent="0.2">
      <c r="A8" s="120"/>
      <c r="B8" s="536"/>
      <c r="C8" s="536"/>
      <c r="D8" s="536"/>
      <c r="E8" s="536"/>
      <c r="F8" s="536"/>
      <c r="G8" s="536"/>
      <c r="H8" s="536"/>
      <c r="I8" s="536"/>
      <c r="J8" s="536"/>
      <c r="K8" s="536"/>
      <c r="L8" s="536"/>
      <c r="M8" s="536"/>
      <c r="N8" s="536"/>
      <c r="O8" s="536"/>
      <c r="P8" s="536"/>
      <c r="Q8" s="536"/>
      <c r="R8" s="536"/>
      <c r="S8" s="536"/>
      <c r="T8" s="536"/>
      <c r="U8" s="536"/>
      <c r="V8" s="536"/>
      <c r="W8" s="539"/>
    </row>
    <row r="9" spans="1:23" s="4" customFormat="1" ht="22.5" customHeight="1" x14ac:dyDescent="0.2">
      <c r="A9" s="121" t="s">
        <v>29</v>
      </c>
      <c r="B9" s="127">
        <v>1424</v>
      </c>
      <c r="C9" s="127">
        <v>45</v>
      </c>
      <c r="D9" s="127">
        <v>687</v>
      </c>
      <c r="E9" s="127">
        <v>5</v>
      </c>
      <c r="F9" s="127">
        <v>82</v>
      </c>
      <c r="G9" s="127">
        <v>909</v>
      </c>
      <c r="H9" s="127">
        <v>3341</v>
      </c>
      <c r="I9" s="127">
        <v>1304</v>
      </c>
      <c r="J9" s="127">
        <v>1314</v>
      </c>
      <c r="K9" s="127">
        <v>86</v>
      </c>
      <c r="L9" s="127">
        <v>28</v>
      </c>
      <c r="M9" s="127">
        <v>95</v>
      </c>
      <c r="N9" s="127">
        <v>459</v>
      </c>
      <c r="O9" s="127">
        <v>446</v>
      </c>
      <c r="P9" s="127">
        <v>7</v>
      </c>
      <c r="Q9" s="127">
        <v>135</v>
      </c>
      <c r="R9" s="127">
        <v>307</v>
      </c>
      <c r="S9" s="127">
        <v>61</v>
      </c>
      <c r="T9" s="127">
        <v>630</v>
      </c>
      <c r="U9" s="127">
        <v>1196</v>
      </c>
      <c r="V9" s="127">
        <v>1</v>
      </c>
      <c r="W9" s="128">
        <v>12562</v>
      </c>
    </row>
    <row r="10" spans="1:23" s="4" customFormat="1" ht="22.5" customHeight="1" x14ac:dyDescent="0.2">
      <c r="A10" s="123" t="s">
        <v>30</v>
      </c>
      <c r="B10" s="127">
        <v>207</v>
      </c>
      <c r="C10" s="127">
        <v>68</v>
      </c>
      <c r="D10" s="127">
        <v>1398</v>
      </c>
      <c r="E10" s="127">
        <v>50</v>
      </c>
      <c r="F10" s="127">
        <v>79</v>
      </c>
      <c r="G10" s="127">
        <v>1611</v>
      </c>
      <c r="H10" s="127">
        <v>7200</v>
      </c>
      <c r="I10" s="127">
        <v>1850</v>
      </c>
      <c r="J10" s="127">
        <v>2308</v>
      </c>
      <c r="K10" s="127">
        <v>184</v>
      </c>
      <c r="L10" s="127">
        <v>135</v>
      </c>
      <c r="M10" s="127">
        <v>475</v>
      </c>
      <c r="N10" s="127">
        <v>733</v>
      </c>
      <c r="O10" s="127">
        <v>847</v>
      </c>
      <c r="P10" s="127">
        <v>38</v>
      </c>
      <c r="Q10" s="127">
        <v>478</v>
      </c>
      <c r="R10" s="127">
        <v>3671</v>
      </c>
      <c r="S10" s="127">
        <v>200</v>
      </c>
      <c r="T10" s="127">
        <v>1157</v>
      </c>
      <c r="U10" s="127">
        <v>1346</v>
      </c>
      <c r="V10" s="127">
        <v>11</v>
      </c>
      <c r="W10" s="129">
        <v>24046</v>
      </c>
    </row>
    <row r="11" spans="1:23" s="4" customFormat="1" ht="22.5" customHeight="1" x14ac:dyDescent="0.2">
      <c r="A11" s="123" t="s">
        <v>31</v>
      </c>
      <c r="B11" s="127">
        <v>184</v>
      </c>
      <c r="C11" s="127">
        <v>4511</v>
      </c>
      <c r="D11" s="127">
        <v>2445</v>
      </c>
      <c r="E11" s="127">
        <v>16</v>
      </c>
      <c r="F11" s="127">
        <v>166</v>
      </c>
      <c r="G11" s="127">
        <v>3093</v>
      </c>
      <c r="H11" s="127">
        <v>5878</v>
      </c>
      <c r="I11" s="127">
        <v>3654</v>
      </c>
      <c r="J11" s="127">
        <v>4001</v>
      </c>
      <c r="K11" s="127">
        <v>219</v>
      </c>
      <c r="L11" s="127">
        <v>190</v>
      </c>
      <c r="M11" s="127">
        <v>387</v>
      </c>
      <c r="N11" s="127">
        <v>1656</v>
      </c>
      <c r="O11" s="127">
        <v>1919</v>
      </c>
      <c r="P11" s="127">
        <v>11</v>
      </c>
      <c r="Q11" s="127">
        <v>578</v>
      </c>
      <c r="R11" s="127">
        <v>1316</v>
      </c>
      <c r="S11" s="127">
        <v>245</v>
      </c>
      <c r="T11" s="127">
        <v>2368</v>
      </c>
      <c r="U11" s="127">
        <v>2458</v>
      </c>
      <c r="V11" s="127">
        <v>7</v>
      </c>
      <c r="W11" s="129">
        <v>35302</v>
      </c>
    </row>
    <row r="12" spans="1:23" s="4" customFormat="1" ht="22.5" customHeight="1" x14ac:dyDescent="0.2">
      <c r="A12" s="123" t="s">
        <v>32</v>
      </c>
      <c r="B12" s="127">
        <v>1152</v>
      </c>
      <c r="C12" s="127">
        <v>2295</v>
      </c>
      <c r="D12" s="127">
        <v>872</v>
      </c>
      <c r="E12" s="127">
        <v>13</v>
      </c>
      <c r="F12" s="127">
        <v>164</v>
      </c>
      <c r="G12" s="127">
        <v>944</v>
      </c>
      <c r="H12" s="127">
        <v>2758</v>
      </c>
      <c r="I12" s="127">
        <v>1090</v>
      </c>
      <c r="J12" s="127">
        <v>1703</v>
      </c>
      <c r="K12" s="127">
        <v>120</v>
      </c>
      <c r="L12" s="127">
        <v>41</v>
      </c>
      <c r="M12" s="127">
        <v>127</v>
      </c>
      <c r="N12" s="127">
        <v>469</v>
      </c>
      <c r="O12" s="127">
        <v>558</v>
      </c>
      <c r="P12" s="127">
        <v>0</v>
      </c>
      <c r="Q12" s="127">
        <v>4483</v>
      </c>
      <c r="R12" s="127">
        <v>409</v>
      </c>
      <c r="S12" s="127">
        <v>121</v>
      </c>
      <c r="T12" s="127">
        <v>702</v>
      </c>
      <c r="U12" s="127">
        <v>951</v>
      </c>
      <c r="V12" s="127">
        <v>1</v>
      </c>
      <c r="W12" s="129">
        <v>18973</v>
      </c>
    </row>
    <row r="13" spans="1:23" s="4" customFormat="1" ht="22.5" customHeight="1" x14ac:dyDescent="0.2">
      <c r="A13" s="123" t="s">
        <v>33</v>
      </c>
      <c r="B13" s="127">
        <v>4455</v>
      </c>
      <c r="C13" s="127">
        <v>836</v>
      </c>
      <c r="D13" s="127">
        <v>2136</v>
      </c>
      <c r="E13" s="127">
        <v>36</v>
      </c>
      <c r="F13" s="127">
        <v>333</v>
      </c>
      <c r="G13" s="127">
        <v>2784</v>
      </c>
      <c r="H13" s="127">
        <v>7588</v>
      </c>
      <c r="I13" s="127">
        <v>2605</v>
      </c>
      <c r="J13" s="127">
        <v>4162</v>
      </c>
      <c r="K13" s="127">
        <v>294</v>
      </c>
      <c r="L13" s="127">
        <v>201</v>
      </c>
      <c r="M13" s="127">
        <v>614</v>
      </c>
      <c r="N13" s="127">
        <v>1594</v>
      </c>
      <c r="O13" s="127">
        <v>1293</v>
      </c>
      <c r="P13" s="127">
        <v>35</v>
      </c>
      <c r="Q13" s="127">
        <v>996</v>
      </c>
      <c r="R13" s="127">
        <v>1293</v>
      </c>
      <c r="S13" s="127">
        <v>217</v>
      </c>
      <c r="T13" s="127">
        <v>2081</v>
      </c>
      <c r="U13" s="127">
        <v>3074</v>
      </c>
      <c r="V13" s="127">
        <v>29</v>
      </c>
      <c r="W13" s="129">
        <v>36656</v>
      </c>
    </row>
    <row r="14" spans="1:23" s="4" customFormat="1" ht="22.5" customHeight="1" x14ac:dyDescent="0.2">
      <c r="A14" s="123" t="s">
        <v>34</v>
      </c>
      <c r="B14" s="127">
        <v>6596</v>
      </c>
      <c r="C14" s="127">
        <v>1764</v>
      </c>
      <c r="D14" s="127">
        <v>5190</v>
      </c>
      <c r="E14" s="127">
        <v>90</v>
      </c>
      <c r="F14" s="127">
        <v>454</v>
      </c>
      <c r="G14" s="127">
        <v>6555</v>
      </c>
      <c r="H14" s="127">
        <v>19606</v>
      </c>
      <c r="I14" s="127">
        <v>7588</v>
      </c>
      <c r="J14" s="127">
        <v>9177</v>
      </c>
      <c r="K14" s="127">
        <v>873</v>
      </c>
      <c r="L14" s="127">
        <v>1167</v>
      </c>
      <c r="M14" s="127">
        <v>1636</v>
      </c>
      <c r="N14" s="127">
        <v>4423</v>
      </c>
      <c r="O14" s="127">
        <v>2965</v>
      </c>
      <c r="P14" s="127">
        <v>3544</v>
      </c>
      <c r="Q14" s="127">
        <v>2593</v>
      </c>
      <c r="R14" s="127">
        <v>3235</v>
      </c>
      <c r="S14" s="127">
        <v>788</v>
      </c>
      <c r="T14" s="127">
        <v>6390</v>
      </c>
      <c r="U14" s="127">
        <v>11787</v>
      </c>
      <c r="V14" s="127">
        <v>31</v>
      </c>
      <c r="W14" s="129">
        <v>96452</v>
      </c>
    </row>
    <row r="15" spans="1:23" s="4" customFormat="1" ht="22.5" customHeight="1" x14ac:dyDescent="0.2">
      <c r="A15" s="123" t="s">
        <v>99</v>
      </c>
      <c r="B15" s="127">
        <v>14425</v>
      </c>
      <c r="C15" s="127">
        <v>4005</v>
      </c>
      <c r="D15" s="127">
        <v>3327</v>
      </c>
      <c r="E15" s="127">
        <v>43</v>
      </c>
      <c r="F15" s="127">
        <v>517</v>
      </c>
      <c r="G15" s="127">
        <v>3045</v>
      </c>
      <c r="H15" s="127">
        <v>10032</v>
      </c>
      <c r="I15" s="127">
        <v>3544</v>
      </c>
      <c r="J15" s="127">
        <v>3252</v>
      </c>
      <c r="K15" s="127">
        <v>418</v>
      </c>
      <c r="L15" s="127">
        <v>221</v>
      </c>
      <c r="M15" s="127">
        <v>402</v>
      </c>
      <c r="N15" s="127">
        <v>1685</v>
      </c>
      <c r="O15" s="127">
        <v>1506</v>
      </c>
      <c r="P15" s="127">
        <v>30</v>
      </c>
      <c r="Q15" s="127">
        <v>1339</v>
      </c>
      <c r="R15" s="127">
        <v>1807</v>
      </c>
      <c r="S15" s="127">
        <v>331</v>
      </c>
      <c r="T15" s="127">
        <v>1887</v>
      </c>
      <c r="U15" s="127">
        <v>5990</v>
      </c>
      <c r="V15" s="127">
        <v>3</v>
      </c>
      <c r="W15" s="129">
        <v>57809</v>
      </c>
    </row>
    <row r="16" spans="1:23" s="4" customFormat="1" ht="22.5" customHeight="1" x14ac:dyDescent="0.2">
      <c r="A16" s="123" t="s">
        <v>36</v>
      </c>
      <c r="B16" s="127">
        <v>12554</v>
      </c>
      <c r="C16" s="127">
        <v>96</v>
      </c>
      <c r="D16" s="127">
        <v>3608</v>
      </c>
      <c r="E16" s="127">
        <v>74</v>
      </c>
      <c r="F16" s="127">
        <v>518</v>
      </c>
      <c r="G16" s="127">
        <v>4671</v>
      </c>
      <c r="H16" s="127">
        <v>12004</v>
      </c>
      <c r="I16" s="127">
        <v>4917</v>
      </c>
      <c r="J16" s="127">
        <v>3987</v>
      </c>
      <c r="K16" s="127">
        <v>465</v>
      </c>
      <c r="L16" s="127">
        <v>401</v>
      </c>
      <c r="M16" s="127">
        <v>423</v>
      </c>
      <c r="N16" s="127">
        <v>2184</v>
      </c>
      <c r="O16" s="127">
        <v>2103</v>
      </c>
      <c r="P16" s="127">
        <v>44</v>
      </c>
      <c r="Q16" s="127">
        <v>1033</v>
      </c>
      <c r="R16" s="127">
        <v>11755</v>
      </c>
      <c r="S16" s="127">
        <v>348</v>
      </c>
      <c r="T16" s="127">
        <v>2023</v>
      </c>
      <c r="U16" s="127">
        <v>6101</v>
      </c>
      <c r="V16" s="127">
        <v>1</v>
      </c>
      <c r="W16" s="129">
        <v>69310</v>
      </c>
    </row>
    <row r="17" spans="1:24" s="4" customFormat="1" ht="22.5" customHeight="1" x14ac:dyDescent="0.2">
      <c r="A17" s="123" t="s">
        <v>490</v>
      </c>
      <c r="B17" s="127">
        <v>4711</v>
      </c>
      <c r="C17" s="127">
        <v>38</v>
      </c>
      <c r="D17" s="127">
        <v>1530</v>
      </c>
      <c r="E17" s="127">
        <v>10</v>
      </c>
      <c r="F17" s="127">
        <v>375</v>
      </c>
      <c r="G17" s="127">
        <v>1704</v>
      </c>
      <c r="H17" s="127">
        <v>5903</v>
      </c>
      <c r="I17" s="127">
        <v>2190</v>
      </c>
      <c r="J17" s="127">
        <v>1809</v>
      </c>
      <c r="K17" s="127">
        <v>242</v>
      </c>
      <c r="L17" s="127">
        <v>142</v>
      </c>
      <c r="M17" s="127">
        <v>205</v>
      </c>
      <c r="N17" s="127">
        <v>793</v>
      </c>
      <c r="O17" s="127">
        <v>635</v>
      </c>
      <c r="P17" s="127">
        <v>2</v>
      </c>
      <c r="Q17" s="127">
        <v>212</v>
      </c>
      <c r="R17" s="127">
        <v>618</v>
      </c>
      <c r="S17" s="127">
        <v>236</v>
      </c>
      <c r="T17" s="127">
        <v>1104</v>
      </c>
      <c r="U17" s="127">
        <v>2570</v>
      </c>
      <c r="V17" s="127">
        <v>8</v>
      </c>
      <c r="W17" s="129">
        <v>25037</v>
      </c>
    </row>
    <row r="18" spans="1:24" s="4" customFormat="1" ht="22.5" customHeight="1" x14ac:dyDescent="0.2">
      <c r="A18" s="123" t="s">
        <v>37</v>
      </c>
      <c r="B18" s="127">
        <v>4321</v>
      </c>
      <c r="C18" s="127">
        <v>182</v>
      </c>
      <c r="D18" s="127">
        <v>5414</v>
      </c>
      <c r="E18" s="127">
        <v>96</v>
      </c>
      <c r="F18" s="127">
        <v>422</v>
      </c>
      <c r="G18" s="127">
        <v>5075</v>
      </c>
      <c r="H18" s="127">
        <v>16046</v>
      </c>
      <c r="I18" s="127">
        <v>6701</v>
      </c>
      <c r="J18" s="127">
        <v>5315</v>
      </c>
      <c r="K18" s="127">
        <v>620</v>
      </c>
      <c r="L18" s="127">
        <v>470</v>
      </c>
      <c r="M18" s="127">
        <v>1193</v>
      </c>
      <c r="N18" s="127">
        <v>3215</v>
      </c>
      <c r="O18" s="127">
        <v>2746</v>
      </c>
      <c r="P18" s="127">
        <v>16796</v>
      </c>
      <c r="Q18" s="127">
        <v>1720</v>
      </c>
      <c r="R18" s="127">
        <v>3145</v>
      </c>
      <c r="S18" s="127">
        <v>438</v>
      </c>
      <c r="T18" s="127">
        <v>3903</v>
      </c>
      <c r="U18" s="127">
        <v>6847</v>
      </c>
      <c r="V18" s="127">
        <v>18</v>
      </c>
      <c r="W18" s="129">
        <v>84683</v>
      </c>
    </row>
    <row r="19" spans="1:24" s="4" customFormat="1" ht="22.5" customHeight="1" x14ac:dyDescent="0.2">
      <c r="A19" s="123" t="s">
        <v>38</v>
      </c>
      <c r="B19" s="127">
        <v>4606</v>
      </c>
      <c r="C19" s="127">
        <v>60</v>
      </c>
      <c r="D19" s="127">
        <v>3701</v>
      </c>
      <c r="E19" s="127">
        <v>36</v>
      </c>
      <c r="F19" s="127">
        <v>464</v>
      </c>
      <c r="G19" s="127">
        <v>4318</v>
      </c>
      <c r="H19" s="127">
        <v>10830</v>
      </c>
      <c r="I19" s="127">
        <v>3780</v>
      </c>
      <c r="J19" s="127">
        <v>4490</v>
      </c>
      <c r="K19" s="127">
        <v>494</v>
      </c>
      <c r="L19" s="127">
        <v>260</v>
      </c>
      <c r="M19" s="127">
        <v>572</v>
      </c>
      <c r="N19" s="127">
        <v>1911</v>
      </c>
      <c r="O19" s="127">
        <v>1534</v>
      </c>
      <c r="P19" s="127">
        <v>4</v>
      </c>
      <c r="Q19" s="127">
        <v>1992</v>
      </c>
      <c r="R19" s="127">
        <v>14380</v>
      </c>
      <c r="S19" s="127">
        <v>299</v>
      </c>
      <c r="T19" s="127">
        <v>2032</v>
      </c>
      <c r="U19" s="127">
        <v>4592</v>
      </c>
      <c r="V19" s="127">
        <v>6</v>
      </c>
      <c r="W19" s="129">
        <v>60361</v>
      </c>
    </row>
    <row r="20" spans="1:24" s="4" customFormat="1" ht="22.5" customHeight="1" x14ac:dyDescent="0.2">
      <c r="A20" s="123" t="s">
        <v>39</v>
      </c>
      <c r="B20" s="127">
        <v>1940</v>
      </c>
      <c r="C20" s="127">
        <v>51</v>
      </c>
      <c r="D20" s="127">
        <v>1703</v>
      </c>
      <c r="E20" s="127">
        <v>12</v>
      </c>
      <c r="F20" s="127">
        <v>260</v>
      </c>
      <c r="G20" s="127">
        <v>1892</v>
      </c>
      <c r="H20" s="127">
        <v>4328</v>
      </c>
      <c r="I20" s="127">
        <v>1549</v>
      </c>
      <c r="J20" s="127">
        <v>2011</v>
      </c>
      <c r="K20" s="127">
        <v>199</v>
      </c>
      <c r="L20" s="127">
        <v>118</v>
      </c>
      <c r="M20" s="127">
        <v>261</v>
      </c>
      <c r="N20" s="127">
        <v>684</v>
      </c>
      <c r="O20" s="127">
        <v>544</v>
      </c>
      <c r="P20" s="127">
        <v>0</v>
      </c>
      <c r="Q20" s="127">
        <v>639</v>
      </c>
      <c r="R20" s="127">
        <v>4853</v>
      </c>
      <c r="S20" s="127">
        <v>137</v>
      </c>
      <c r="T20" s="127">
        <v>744</v>
      </c>
      <c r="U20" s="127">
        <v>1947</v>
      </c>
      <c r="V20" s="127">
        <v>9</v>
      </c>
      <c r="W20" s="129">
        <v>23881</v>
      </c>
    </row>
    <row r="21" spans="1:24" s="4" customFormat="1" ht="22.5" customHeight="1" x14ac:dyDescent="0.2">
      <c r="A21" s="124" t="s">
        <v>40</v>
      </c>
      <c r="B21" s="127">
        <v>4576</v>
      </c>
      <c r="C21" s="127">
        <v>51</v>
      </c>
      <c r="D21" s="127">
        <v>3180</v>
      </c>
      <c r="E21" s="127">
        <v>63</v>
      </c>
      <c r="F21" s="127">
        <v>410</v>
      </c>
      <c r="G21" s="127">
        <v>4702</v>
      </c>
      <c r="H21" s="127">
        <v>9875</v>
      </c>
      <c r="I21" s="127">
        <v>4013</v>
      </c>
      <c r="J21" s="127">
        <v>4071</v>
      </c>
      <c r="K21" s="127">
        <v>333</v>
      </c>
      <c r="L21" s="127">
        <v>333</v>
      </c>
      <c r="M21" s="127">
        <v>697</v>
      </c>
      <c r="N21" s="127">
        <v>2002</v>
      </c>
      <c r="O21" s="127">
        <v>1971</v>
      </c>
      <c r="P21" s="127">
        <v>10</v>
      </c>
      <c r="Q21" s="127">
        <v>1009</v>
      </c>
      <c r="R21" s="127">
        <v>6590</v>
      </c>
      <c r="S21" s="127">
        <v>312</v>
      </c>
      <c r="T21" s="127">
        <v>1866</v>
      </c>
      <c r="U21" s="127">
        <v>4282</v>
      </c>
      <c r="V21" s="127">
        <v>1</v>
      </c>
      <c r="W21" s="129">
        <v>50347</v>
      </c>
    </row>
    <row r="22" spans="1:24" s="4" customFormat="1" ht="22.5" customHeight="1" x14ac:dyDescent="0.2">
      <c r="A22" s="124" t="s">
        <v>41</v>
      </c>
      <c r="B22" s="127">
        <v>579</v>
      </c>
      <c r="C22" s="127">
        <v>16</v>
      </c>
      <c r="D22" s="127">
        <v>356</v>
      </c>
      <c r="E22" s="127">
        <v>4</v>
      </c>
      <c r="F22" s="127">
        <v>66</v>
      </c>
      <c r="G22" s="127">
        <v>753</v>
      </c>
      <c r="H22" s="127">
        <v>1498</v>
      </c>
      <c r="I22" s="127">
        <v>601</v>
      </c>
      <c r="J22" s="127">
        <v>823</v>
      </c>
      <c r="K22" s="127">
        <v>53</v>
      </c>
      <c r="L22" s="127">
        <v>26</v>
      </c>
      <c r="M22" s="127">
        <v>78</v>
      </c>
      <c r="N22" s="127">
        <v>183</v>
      </c>
      <c r="O22" s="127">
        <v>262</v>
      </c>
      <c r="P22" s="127">
        <v>1</v>
      </c>
      <c r="Q22" s="127">
        <v>30</v>
      </c>
      <c r="R22" s="127">
        <v>93</v>
      </c>
      <c r="S22" s="127">
        <v>60</v>
      </c>
      <c r="T22" s="127">
        <v>166</v>
      </c>
      <c r="U22" s="127">
        <v>542</v>
      </c>
      <c r="V22" s="127">
        <v>8</v>
      </c>
      <c r="W22" s="129">
        <v>6198</v>
      </c>
    </row>
    <row r="23" spans="1:24" s="4" customFormat="1" ht="22.5" customHeight="1" x14ac:dyDescent="0.2">
      <c r="A23" s="123" t="s">
        <v>42</v>
      </c>
      <c r="B23" s="127">
        <v>597</v>
      </c>
      <c r="C23" s="127">
        <v>23</v>
      </c>
      <c r="D23" s="127">
        <v>724</v>
      </c>
      <c r="E23" s="127">
        <v>13</v>
      </c>
      <c r="F23" s="127">
        <v>35</v>
      </c>
      <c r="G23" s="127">
        <v>1048</v>
      </c>
      <c r="H23" s="127">
        <v>2269</v>
      </c>
      <c r="I23" s="127">
        <v>1130</v>
      </c>
      <c r="J23" s="127">
        <v>1346</v>
      </c>
      <c r="K23" s="127">
        <v>140</v>
      </c>
      <c r="L23" s="127">
        <v>90</v>
      </c>
      <c r="M23" s="127">
        <v>187</v>
      </c>
      <c r="N23" s="127">
        <v>390</v>
      </c>
      <c r="O23" s="127">
        <v>566</v>
      </c>
      <c r="P23" s="127">
        <v>0</v>
      </c>
      <c r="Q23" s="127">
        <v>98</v>
      </c>
      <c r="R23" s="127">
        <v>291</v>
      </c>
      <c r="S23" s="127">
        <v>87</v>
      </c>
      <c r="T23" s="127">
        <v>299</v>
      </c>
      <c r="U23" s="127">
        <v>960</v>
      </c>
      <c r="V23" s="127">
        <v>2</v>
      </c>
      <c r="W23" s="129">
        <v>10295</v>
      </c>
    </row>
    <row r="24" spans="1:24" s="4" customFormat="1" ht="22.5" customHeight="1" x14ac:dyDescent="0.2">
      <c r="A24" s="123" t="s">
        <v>43</v>
      </c>
      <c r="B24" s="127">
        <v>11329</v>
      </c>
      <c r="C24" s="127">
        <v>496</v>
      </c>
      <c r="D24" s="127">
        <v>22479</v>
      </c>
      <c r="E24" s="127">
        <v>376</v>
      </c>
      <c r="F24" s="127">
        <v>735</v>
      </c>
      <c r="G24" s="127">
        <v>21419</v>
      </c>
      <c r="H24" s="127">
        <v>79546</v>
      </c>
      <c r="I24" s="127">
        <v>21960</v>
      </c>
      <c r="J24" s="127">
        <v>18845</v>
      </c>
      <c r="K24" s="127">
        <v>9433</v>
      </c>
      <c r="L24" s="127">
        <v>10273</v>
      </c>
      <c r="M24" s="127">
        <v>6892</v>
      </c>
      <c r="N24" s="127">
        <v>28660</v>
      </c>
      <c r="O24" s="127">
        <v>14380</v>
      </c>
      <c r="P24" s="127">
        <v>8063</v>
      </c>
      <c r="Q24" s="127">
        <v>15961</v>
      </c>
      <c r="R24" s="127">
        <v>45086</v>
      </c>
      <c r="S24" s="127">
        <v>2735</v>
      </c>
      <c r="T24" s="127">
        <v>22549</v>
      </c>
      <c r="U24" s="127">
        <v>83361</v>
      </c>
      <c r="V24" s="127">
        <v>172</v>
      </c>
      <c r="W24" s="129">
        <v>424750</v>
      </c>
    </row>
    <row r="25" spans="1:24" s="4" customFormat="1" ht="19.5" customHeight="1" thickBot="1" x14ac:dyDescent="0.25">
      <c r="A25" s="125" t="s">
        <v>0</v>
      </c>
      <c r="B25" s="130">
        <v>73656</v>
      </c>
      <c r="C25" s="130">
        <v>14537</v>
      </c>
      <c r="D25" s="130">
        <v>58750</v>
      </c>
      <c r="E25" s="130">
        <v>937</v>
      </c>
      <c r="F25" s="130">
        <v>5080</v>
      </c>
      <c r="G25" s="130">
        <v>64523</v>
      </c>
      <c r="H25" s="130">
        <v>198702</v>
      </c>
      <c r="I25" s="130">
        <v>68476</v>
      </c>
      <c r="J25" s="130">
        <v>68614</v>
      </c>
      <c r="K25" s="131">
        <v>14173</v>
      </c>
      <c r="L25" s="132">
        <v>14096</v>
      </c>
      <c r="M25" s="132">
        <v>14244</v>
      </c>
      <c r="N25" s="132">
        <v>51041</v>
      </c>
      <c r="O25" s="132">
        <v>34275</v>
      </c>
      <c r="P25" s="132">
        <v>28585</v>
      </c>
      <c r="Q25" s="132">
        <v>33296</v>
      </c>
      <c r="R25" s="132">
        <v>98849</v>
      </c>
      <c r="S25" s="132">
        <v>6615</v>
      </c>
      <c r="T25" s="132">
        <v>49901</v>
      </c>
      <c r="U25" s="132">
        <v>138004</v>
      </c>
      <c r="V25" s="132">
        <v>308</v>
      </c>
      <c r="W25" s="132">
        <v>1036662</v>
      </c>
    </row>
    <row r="26" spans="1:24" ht="14.25" customHeight="1" thickTop="1" x14ac:dyDescent="0.2">
      <c r="A26" s="50" t="s">
        <v>205</v>
      </c>
      <c r="X26" s="4"/>
    </row>
    <row r="27" spans="1:24" x14ac:dyDescent="0.2">
      <c r="A27" s="24" t="s">
        <v>312</v>
      </c>
      <c r="X27" s="4"/>
    </row>
  </sheetData>
  <mergeCells count="24">
    <mergeCell ref="W6:W8"/>
    <mergeCell ref="M6:M8"/>
    <mergeCell ref="O6:O8"/>
    <mergeCell ref="C6:C8"/>
    <mergeCell ref="N6:N8"/>
    <mergeCell ref="S6:S8"/>
    <mergeCell ref="P6:P8"/>
    <mergeCell ref="Q6:Q8"/>
    <mergeCell ref="A2:W2"/>
    <mergeCell ref="B6:B8"/>
    <mergeCell ref="D6:D8"/>
    <mergeCell ref="E6:E8"/>
    <mergeCell ref="H6:H8"/>
    <mergeCell ref="I6:I8"/>
    <mergeCell ref="F6:F8"/>
    <mergeCell ref="G6:G8"/>
    <mergeCell ref="J6:J8"/>
    <mergeCell ref="K6:K8"/>
    <mergeCell ref="A4:W4"/>
    <mergeCell ref="R6:R8"/>
    <mergeCell ref="L6:L8"/>
    <mergeCell ref="T6:T8"/>
    <mergeCell ref="U6:U8"/>
    <mergeCell ref="V6:V8"/>
  </mergeCells>
  <pageMargins left="0.7" right="0.7" top="0.75" bottom="0.75" header="0.3" footer="0.3"/>
  <pageSetup paperSize="281" scale="48" orientation="landscape" r:id="rId1"/>
  <headerFooter>
    <oddFooter>&amp;C9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003300"/>
    <pageSetUpPr fitToPage="1"/>
  </sheetPr>
  <dimension ref="A1:W28"/>
  <sheetViews>
    <sheetView showGridLines="0" zoomScale="70" zoomScaleNormal="70" workbookViewId="0">
      <selection activeCell="B10" sqref="B10:W25"/>
    </sheetView>
  </sheetViews>
  <sheetFormatPr baseColWidth="10" defaultRowHeight="15.75" x14ac:dyDescent="0.25"/>
  <cols>
    <col min="1" max="1" width="14.42578125" style="108" customWidth="1"/>
    <col min="2" max="2" width="19.28515625" style="108" customWidth="1"/>
    <col min="3" max="3" width="9.7109375" style="108" bestFit="1" customWidth="1"/>
    <col min="4" max="4" width="14.42578125" style="108" customWidth="1"/>
    <col min="5" max="5" width="19.28515625" style="108" customWidth="1"/>
    <col min="6" max="6" width="16.42578125" style="108" customWidth="1"/>
    <col min="7" max="7" width="17.140625" style="108" bestFit="1" customWidth="1"/>
    <col min="8" max="8" width="15.5703125" style="108" customWidth="1"/>
    <col min="9" max="9" width="17.5703125" style="108" customWidth="1"/>
    <col min="10" max="11" width="18" style="108" customWidth="1"/>
    <col min="12" max="12" width="15.28515625" style="108" customWidth="1"/>
    <col min="13" max="13" width="17.5703125" style="108" customWidth="1"/>
    <col min="14" max="14" width="14.28515625" style="108" customWidth="1"/>
    <col min="15" max="15" width="12.7109375" style="108" customWidth="1"/>
    <col min="16" max="16" width="17.140625" style="108" customWidth="1"/>
    <col min="17" max="17" width="15" style="108" customWidth="1"/>
    <col min="18" max="22" width="14.42578125" style="108" customWidth="1"/>
    <col min="23" max="23" width="17.140625" style="108" customWidth="1"/>
    <col min="24" max="16384" width="11.42578125" style="108"/>
  </cols>
  <sheetData>
    <row r="1" spans="1:23" x14ac:dyDescent="0.25">
      <c r="A1" s="52" t="str">
        <f>'Cuadro 1'!A3</f>
        <v>Enero</v>
      </c>
    </row>
    <row r="2" spans="1:23" ht="18" customHeight="1" x14ac:dyDescent="0.25">
      <c r="A2" s="525" t="s">
        <v>53</v>
      </c>
      <c r="B2" s="508"/>
      <c r="C2" s="508"/>
      <c r="D2" s="508"/>
      <c r="E2" s="508"/>
      <c r="F2" s="508"/>
      <c r="G2" s="508"/>
      <c r="H2" s="508"/>
      <c r="I2" s="508"/>
      <c r="J2" s="508"/>
      <c r="K2" s="508"/>
      <c r="L2" s="508"/>
      <c r="M2" s="508"/>
      <c r="N2" s="508"/>
      <c r="O2" s="508"/>
      <c r="P2" s="508"/>
      <c r="Q2" s="508"/>
      <c r="R2" s="508"/>
      <c r="S2" s="508"/>
      <c r="T2" s="508"/>
      <c r="U2" s="508"/>
      <c r="V2" s="508"/>
      <c r="W2" s="508"/>
    </row>
    <row r="3" spans="1:23" x14ac:dyDescent="0.25">
      <c r="A3" s="6"/>
      <c r="B3" s="109"/>
      <c r="C3" s="109"/>
      <c r="D3" s="109"/>
      <c r="E3" s="109"/>
      <c r="F3" s="109"/>
      <c r="G3" s="109"/>
      <c r="H3" s="109"/>
      <c r="I3" s="109"/>
      <c r="J3" s="109"/>
      <c r="K3" s="109"/>
    </row>
    <row r="4" spans="1:23" ht="15.75" customHeight="1" x14ac:dyDescent="0.25">
      <c r="A4" s="525" t="s">
        <v>249</v>
      </c>
      <c r="B4" s="525"/>
      <c r="C4" s="525"/>
      <c r="D4" s="525"/>
      <c r="E4" s="525"/>
      <c r="F4" s="525"/>
      <c r="G4" s="525"/>
      <c r="H4" s="525"/>
      <c r="I4" s="525"/>
      <c r="J4" s="525"/>
      <c r="K4" s="525"/>
      <c r="L4" s="508"/>
      <c r="M4" s="508"/>
      <c r="N4" s="508"/>
      <c r="O4" s="508"/>
      <c r="P4" s="508"/>
      <c r="Q4" s="508"/>
      <c r="R4" s="508"/>
      <c r="S4" s="508"/>
      <c r="T4" s="508"/>
      <c r="U4" s="508"/>
      <c r="V4" s="508"/>
      <c r="W4" s="508"/>
    </row>
    <row r="5" spans="1:23" ht="15.75" customHeight="1" x14ac:dyDescent="0.25">
      <c r="A5" s="540" t="s">
        <v>326</v>
      </c>
      <c r="B5" s="541"/>
      <c r="C5" s="541"/>
      <c r="D5" s="541"/>
      <c r="E5" s="541"/>
      <c r="F5" s="541"/>
      <c r="G5" s="541"/>
      <c r="H5" s="541"/>
      <c r="I5" s="541"/>
      <c r="J5" s="541"/>
      <c r="K5" s="541"/>
      <c r="L5" s="541"/>
      <c r="M5" s="541"/>
      <c r="N5" s="541"/>
      <c r="O5" s="541"/>
      <c r="P5" s="541"/>
      <c r="Q5" s="541"/>
      <c r="R5" s="541"/>
      <c r="S5" s="541"/>
      <c r="T5" s="541"/>
      <c r="U5" s="541"/>
      <c r="V5" s="541"/>
      <c r="W5" s="541"/>
    </row>
    <row r="6" spans="1:23" ht="13.5" customHeight="1" thickBot="1" x14ac:dyDescent="0.3"/>
    <row r="7" spans="1:23" s="4" customFormat="1" ht="15" customHeight="1" thickTop="1" x14ac:dyDescent="0.2">
      <c r="A7" s="375"/>
      <c r="B7" s="526" t="s">
        <v>496</v>
      </c>
      <c r="C7" s="526" t="s">
        <v>454</v>
      </c>
      <c r="D7" s="526" t="s">
        <v>497</v>
      </c>
      <c r="E7" s="526" t="s">
        <v>498</v>
      </c>
      <c r="F7" s="526" t="s">
        <v>499</v>
      </c>
      <c r="G7" s="526" t="s">
        <v>458</v>
      </c>
      <c r="H7" s="526" t="s">
        <v>500</v>
      </c>
      <c r="I7" s="526" t="s">
        <v>501</v>
      </c>
      <c r="J7" s="526" t="s">
        <v>502</v>
      </c>
      <c r="K7" s="526" t="s">
        <v>503</v>
      </c>
      <c r="L7" s="526" t="s">
        <v>504</v>
      </c>
      <c r="M7" s="526" t="s">
        <v>505</v>
      </c>
      <c r="N7" s="526" t="s">
        <v>506</v>
      </c>
      <c r="O7" s="526" t="s">
        <v>507</v>
      </c>
      <c r="P7" s="526" t="s">
        <v>508</v>
      </c>
      <c r="Q7" s="526" t="s">
        <v>473</v>
      </c>
      <c r="R7" s="526" t="s">
        <v>509</v>
      </c>
      <c r="S7" s="526" t="s">
        <v>511</v>
      </c>
      <c r="T7" s="526" t="s">
        <v>513</v>
      </c>
      <c r="U7" s="526" t="s">
        <v>518</v>
      </c>
      <c r="V7" s="526" t="s">
        <v>517</v>
      </c>
      <c r="W7" s="532" t="s">
        <v>252</v>
      </c>
    </row>
    <row r="8" spans="1:23" s="4" customFormat="1" ht="15" customHeight="1" x14ac:dyDescent="0.2">
      <c r="A8" s="376" t="s">
        <v>25</v>
      </c>
      <c r="B8" s="527"/>
      <c r="C8" s="527"/>
      <c r="D8" s="527"/>
      <c r="E8" s="527"/>
      <c r="F8" s="527"/>
      <c r="G8" s="527"/>
      <c r="H8" s="527"/>
      <c r="I8" s="527"/>
      <c r="J8" s="527"/>
      <c r="K8" s="527"/>
      <c r="L8" s="527"/>
      <c r="M8" s="527"/>
      <c r="N8" s="527"/>
      <c r="O8" s="527"/>
      <c r="P8" s="527"/>
      <c r="Q8" s="527"/>
      <c r="R8" s="527"/>
      <c r="S8" s="527"/>
      <c r="T8" s="527"/>
      <c r="U8" s="527"/>
      <c r="V8" s="527"/>
      <c r="W8" s="533"/>
    </row>
    <row r="9" spans="1:23" s="4" customFormat="1" ht="24" customHeight="1" x14ac:dyDescent="0.2">
      <c r="A9" s="377"/>
      <c r="B9" s="528"/>
      <c r="C9" s="528"/>
      <c r="D9" s="528"/>
      <c r="E9" s="528"/>
      <c r="F9" s="528"/>
      <c r="G9" s="528"/>
      <c r="H9" s="528"/>
      <c r="I9" s="528"/>
      <c r="J9" s="528"/>
      <c r="K9" s="528"/>
      <c r="L9" s="528"/>
      <c r="M9" s="528"/>
      <c r="N9" s="528"/>
      <c r="O9" s="528"/>
      <c r="P9" s="528"/>
      <c r="Q9" s="528"/>
      <c r="R9" s="528"/>
      <c r="S9" s="528"/>
      <c r="T9" s="528"/>
      <c r="U9" s="528"/>
      <c r="V9" s="528"/>
      <c r="W9" s="514"/>
    </row>
    <row r="10" spans="1:23" s="4" customFormat="1" ht="22.5" x14ac:dyDescent="0.25">
      <c r="A10" s="370" t="s">
        <v>29</v>
      </c>
      <c r="B10" s="331">
        <v>948</v>
      </c>
      <c r="C10" s="331">
        <v>40</v>
      </c>
      <c r="D10" s="331">
        <v>440</v>
      </c>
      <c r="E10" s="331">
        <v>3</v>
      </c>
      <c r="F10" s="331">
        <v>61</v>
      </c>
      <c r="G10" s="331">
        <v>753</v>
      </c>
      <c r="H10" s="331">
        <v>1755</v>
      </c>
      <c r="I10" s="331">
        <v>969</v>
      </c>
      <c r="J10" s="331">
        <v>629</v>
      </c>
      <c r="K10" s="331">
        <v>49</v>
      </c>
      <c r="L10" s="331">
        <v>11</v>
      </c>
      <c r="M10" s="331">
        <v>57</v>
      </c>
      <c r="N10" s="331">
        <v>193</v>
      </c>
      <c r="O10" s="331">
        <v>270</v>
      </c>
      <c r="P10" s="331">
        <v>4</v>
      </c>
      <c r="Q10" s="331">
        <v>40</v>
      </c>
      <c r="R10" s="331">
        <v>78</v>
      </c>
      <c r="S10" s="331">
        <v>36</v>
      </c>
      <c r="T10" s="331">
        <v>343</v>
      </c>
      <c r="U10" s="331">
        <v>172</v>
      </c>
      <c r="V10" s="331">
        <v>1</v>
      </c>
      <c r="W10" s="331">
        <v>6852</v>
      </c>
    </row>
    <row r="11" spans="1:23" s="4" customFormat="1" x14ac:dyDescent="0.25">
      <c r="A11" s="372" t="s">
        <v>30</v>
      </c>
      <c r="B11" s="331">
        <v>143</v>
      </c>
      <c r="C11" s="331">
        <v>54</v>
      </c>
      <c r="D11" s="331">
        <v>948</v>
      </c>
      <c r="E11" s="331">
        <v>15</v>
      </c>
      <c r="F11" s="331">
        <v>54</v>
      </c>
      <c r="G11" s="331">
        <v>1333</v>
      </c>
      <c r="H11" s="331">
        <v>4122</v>
      </c>
      <c r="I11" s="331">
        <v>1402</v>
      </c>
      <c r="J11" s="331">
        <v>997</v>
      </c>
      <c r="K11" s="331">
        <v>114</v>
      </c>
      <c r="L11" s="331">
        <v>77</v>
      </c>
      <c r="M11" s="331">
        <v>232</v>
      </c>
      <c r="N11" s="331">
        <v>311</v>
      </c>
      <c r="O11" s="331">
        <v>564</v>
      </c>
      <c r="P11" s="331">
        <v>18</v>
      </c>
      <c r="Q11" s="331">
        <v>128</v>
      </c>
      <c r="R11" s="331">
        <v>1180</v>
      </c>
      <c r="S11" s="331">
        <v>132</v>
      </c>
      <c r="T11" s="331">
        <v>598</v>
      </c>
      <c r="U11" s="331">
        <v>91</v>
      </c>
      <c r="V11" s="331">
        <v>5</v>
      </c>
      <c r="W11" s="331">
        <v>12518</v>
      </c>
    </row>
    <row r="12" spans="1:23" s="4" customFormat="1" x14ac:dyDescent="0.25">
      <c r="A12" s="372" t="s">
        <v>31</v>
      </c>
      <c r="B12" s="331">
        <v>136</v>
      </c>
      <c r="C12" s="331">
        <v>4049</v>
      </c>
      <c r="D12" s="331">
        <v>1694</v>
      </c>
      <c r="E12" s="331">
        <v>13</v>
      </c>
      <c r="F12" s="331">
        <v>132</v>
      </c>
      <c r="G12" s="331">
        <v>2465</v>
      </c>
      <c r="H12" s="331">
        <v>3060</v>
      </c>
      <c r="I12" s="331">
        <v>2945</v>
      </c>
      <c r="J12" s="331">
        <v>1511</v>
      </c>
      <c r="K12" s="331">
        <v>155</v>
      </c>
      <c r="L12" s="331">
        <v>85</v>
      </c>
      <c r="M12" s="331">
        <v>189</v>
      </c>
      <c r="N12" s="331">
        <v>851</v>
      </c>
      <c r="O12" s="331">
        <v>1086</v>
      </c>
      <c r="P12" s="331">
        <v>4</v>
      </c>
      <c r="Q12" s="331">
        <v>116</v>
      </c>
      <c r="R12" s="331">
        <v>328</v>
      </c>
      <c r="S12" s="331">
        <v>144</v>
      </c>
      <c r="T12" s="331">
        <v>1151</v>
      </c>
      <c r="U12" s="331">
        <v>206</v>
      </c>
      <c r="V12" s="331">
        <v>2</v>
      </c>
      <c r="W12" s="331">
        <v>20322</v>
      </c>
    </row>
    <row r="13" spans="1:23" s="4" customFormat="1" x14ac:dyDescent="0.25">
      <c r="A13" s="372" t="s">
        <v>32</v>
      </c>
      <c r="B13" s="331">
        <v>841</v>
      </c>
      <c r="C13" s="331">
        <v>2101</v>
      </c>
      <c r="D13" s="331">
        <v>594</v>
      </c>
      <c r="E13" s="331">
        <v>5</v>
      </c>
      <c r="F13" s="331">
        <v>112</v>
      </c>
      <c r="G13" s="331">
        <v>788</v>
      </c>
      <c r="H13" s="331">
        <v>1454</v>
      </c>
      <c r="I13" s="331">
        <v>875</v>
      </c>
      <c r="J13" s="331">
        <v>671</v>
      </c>
      <c r="K13" s="331">
        <v>63</v>
      </c>
      <c r="L13" s="331">
        <v>24</v>
      </c>
      <c r="M13" s="331">
        <v>64</v>
      </c>
      <c r="N13" s="331">
        <v>195</v>
      </c>
      <c r="O13" s="331">
        <v>347</v>
      </c>
      <c r="P13" s="331">
        <v>0</v>
      </c>
      <c r="Q13" s="331">
        <v>1168</v>
      </c>
      <c r="R13" s="331">
        <v>99</v>
      </c>
      <c r="S13" s="331">
        <v>79</v>
      </c>
      <c r="T13" s="331">
        <v>351</v>
      </c>
      <c r="U13" s="331">
        <v>95</v>
      </c>
      <c r="V13" s="331">
        <v>0</v>
      </c>
      <c r="W13" s="331">
        <v>9926</v>
      </c>
    </row>
    <row r="14" spans="1:23" s="4" customFormat="1" x14ac:dyDescent="0.25">
      <c r="A14" s="372" t="s">
        <v>33</v>
      </c>
      <c r="B14" s="331">
        <v>3292</v>
      </c>
      <c r="C14" s="331">
        <v>747</v>
      </c>
      <c r="D14" s="331">
        <v>1345</v>
      </c>
      <c r="E14" s="331">
        <v>24</v>
      </c>
      <c r="F14" s="331">
        <v>218</v>
      </c>
      <c r="G14" s="331">
        <v>2336</v>
      </c>
      <c r="H14" s="331">
        <v>4070</v>
      </c>
      <c r="I14" s="331">
        <v>2056</v>
      </c>
      <c r="J14" s="331">
        <v>1758</v>
      </c>
      <c r="K14" s="331">
        <v>194</v>
      </c>
      <c r="L14" s="331">
        <v>104</v>
      </c>
      <c r="M14" s="331">
        <v>355</v>
      </c>
      <c r="N14" s="331">
        <v>704</v>
      </c>
      <c r="O14" s="331">
        <v>874</v>
      </c>
      <c r="P14" s="331">
        <v>16</v>
      </c>
      <c r="Q14" s="331">
        <v>243</v>
      </c>
      <c r="R14" s="331">
        <v>311</v>
      </c>
      <c r="S14" s="331">
        <v>130</v>
      </c>
      <c r="T14" s="331">
        <v>1147</v>
      </c>
      <c r="U14" s="331">
        <v>376</v>
      </c>
      <c r="V14" s="331">
        <v>17</v>
      </c>
      <c r="W14" s="331">
        <v>20317</v>
      </c>
    </row>
    <row r="15" spans="1:23" s="4" customFormat="1" x14ac:dyDescent="0.25">
      <c r="A15" s="372" t="s">
        <v>34</v>
      </c>
      <c r="B15" s="331">
        <v>4676</v>
      </c>
      <c r="C15" s="331">
        <v>1603</v>
      </c>
      <c r="D15" s="331">
        <v>3258</v>
      </c>
      <c r="E15" s="331">
        <v>56</v>
      </c>
      <c r="F15" s="331">
        <v>295</v>
      </c>
      <c r="G15" s="331">
        <v>5555</v>
      </c>
      <c r="H15" s="331">
        <v>10410</v>
      </c>
      <c r="I15" s="331">
        <v>6114</v>
      </c>
      <c r="J15" s="331">
        <v>4141</v>
      </c>
      <c r="K15" s="331">
        <v>577</v>
      </c>
      <c r="L15" s="331">
        <v>633</v>
      </c>
      <c r="M15" s="331">
        <v>925</v>
      </c>
      <c r="N15" s="331">
        <v>2116</v>
      </c>
      <c r="O15" s="331">
        <v>1756</v>
      </c>
      <c r="P15" s="331">
        <v>1134</v>
      </c>
      <c r="Q15" s="331">
        <v>696</v>
      </c>
      <c r="R15" s="331">
        <v>754</v>
      </c>
      <c r="S15" s="331">
        <v>427</v>
      </c>
      <c r="T15" s="331">
        <v>4027</v>
      </c>
      <c r="U15" s="331">
        <v>1434</v>
      </c>
      <c r="V15" s="331">
        <v>16</v>
      </c>
      <c r="W15" s="331">
        <v>50603</v>
      </c>
    </row>
    <row r="16" spans="1:23" s="4" customFormat="1" ht="22.5" x14ac:dyDescent="0.25">
      <c r="A16" s="372" t="s">
        <v>99</v>
      </c>
      <c r="B16" s="331">
        <v>10466</v>
      </c>
      <c r="C16" s="331">
        <v>3622</v>
      </c>
      <c r="D16" s="331">
        <v>2321</v>
      </c>
      <c r="E16" s="331">
        <v>31</v>
      </c>
      <c r="F16" s="331">
        <v>344</v>
      </c>
      <c r="G16" s="331">
        <v>2564</v>
      </c>
      <c r="H16" s="331">
        <v>5542</v>
      </c>
      <c r="I16" s="331">
        <v>2848</v>
      </c>
      <c r="J16" s="331">
        <v>1399</v>
      </c>
      <c r="K16" s="331">
        <v>262</v>
      </c>
      <c r="L16" s="331">
        <v>100</v>
      </c>
      <c r="M16" s="331">
        <v>208</v>
      </c>
      <c r="N16" s="331">
        <v>774</v>
      </c>
      <c r="O16" s="331">
        <v>1015</v>
      </c>
      <c r="P16" s="331">
        <v>12</v>
      </c>
      <c r="Q16" s="331">
        <v>486</v>
      </c>
      <c r="R16" s="331">
        <v>454</v>
      </c>
      <c r="S16" s="331">
        <v>205</v>
      </c>
      <c r="T16" s="331">
        <v>1036</v>
      </c>
      <c r="U16" s="331">
        <v>966</v>
      </c>
      <c r="V16" s="331">
        <v>2</v>
      </c>
      <c r="W16" s="331">
        <v>34657</v>
      </c>
    </row>
    <row r="17" spans="1:23" s="4" customFormat="1" x14ac:dyDescent="0.25">
      <c r="A17" s="372" t="s">
        <v>36</v>
      </c>
      <c r="B17" s="331">
        <v>9126</v>
      </c>
      <c r="C17" s="331">
        <v>78</v>
      </c>
      <c r="D17" s="331">
        <v>2433</v>
      </c>
      <c r="E17" s="331">
        <v>48</v>
      </c>
      <c r="F17" s="331">
        <v>308</v>
      </c>
      <c r="G17" s="331">
        <v>3936</v>
      </c>
      <c r="H17" s="331">
        <v>6472</v>
      </c>
      <c r="I17" s="331">
        <v>3960</v>
      </c>
      <c r="J17" s="331">
        <v>1710</v>
      </c>
      <c r="K17" s="331">
        <v>276</v>
      </c>
      <c r="L17" s="331">
        <v>196</v>
      </c>
      <c r="M17" s="331">
        <v>216</v>
      </c>
      <c r="N17" s="331">
        <v>979</v>
      </c>
      <c r="O17" s="331">
        <v>1370</v>
      </c>
      <c r="P17" s="331">
        <v>26</v>
      </c>
      <c r="Q17" s="331">
        <v>316</v>
      </c>
      <c r="R17" s="331">
        <v>3604</v>
      </c>
      <c r="S17" s="331">
        <v>213</v>
      </c>
      <c r="T17" s="331">
        <v>996</v>
      </c>
      <c r="U17" s="331">
        <v>789</v>
      </c>
      <c r="V17" s="331">
        <v>1</v>
      </c>
      <c r="W17" s="331">
        <v>37053</v>
      </c>
    </row>
    <row r="18" spans="1:23" s="4" customFormat="1" x14ac:dyDescent="0.25">
      <c r="A18" s="372" t="s">
        <v>490</v>
      </c>
      <c r="B18" s="331">
        <v>3257</v>
      </c>
      <c r="C18" s="331">
        <v>33</v>
      </c>
      <c r="D18" s="331">
        <v>1021</v>
      </c>
      <c r="E18" s="331">
        <v>7</v>
      </c>
      <c r="F18" s="331">
        <v>233</v>
      </c>
      <c r="G18" s="331">
        <v>1458</v>
      </c>
      <c r="H18" s="331">
        <v>3110</v>
      </c>
      <c r="I18" s="331">
        <v>1801</v>
      </c>
      <c r="J18" s="331">
        <v>679</v>
      </c>
      <c r="K18" s="331">
        <v>139</v>
      </c>
      <c r="L18" s="331">
        <v>79</v>
      </c>
      <c r="M18" s="331">
        <v>103</v>
      </c>
      <c r="N18" s="331">
        <v>314</v>
      </c>
      <c r="O18" s="331">
        <v>394</v>
      </c>
      <c r="P18" s="331">
        <v>1</v>
      </c>
      <c r="Q18" s="331">
        <v>56</v>
      </c>
      <c r="R18" s="331">
        <v>167</v>
      </c>
      <c r="S18" s="331">
        <v>161</v>
      </c>
      <c r="T18" s="331">
        <v>624</v>
      </c>
      <c r="U18" s="331">
        <v>338</v>
      </c>
      <c r="V18" s="331">
        <v>5</v>
      </c>
      <c r="W18" s="331">
        <v>13980</v>
      </c>
    </row>
    <row r="19" spans="1:23" s="4" customFormat="1" x14ac:dyDescent="0.25">
      <c r="A19" s="372" t="s">
        <v>37</v>
      </c>
      <c r="B19" s="331">
        <v>3315</v>
      </c>
      <c r="C19" s="331">
        <v>162</v>
      </c>
      <c r="D19" s="331">
        <v>3582</v>
      </c>
      <c r="E19" s="331">
        <v>81</v>
      </c>
      <c r="F19" s="331">
        <v>294</v>
      </c>
      <c r="G19" s="331">
        <v>4204</v>
      </c>
      <c r="H19" s="331">
        <v>8385</v>
      </c>
      <c r="I19" s="331">
        <v>5566</v>
      </c>
      <c r="J19" s="331">
        <v>2161</v>
      </c>
      <c r="K19" s="331">
        <v>396</v>
      </c>
      <c r="L19" s="331">
        <v>233</v>
      </c>
      <c r="M19" s="331">
        <v>663</v>
      </c>
      <c r="N19" s="331">
        <v>1554</v>
      </c>
      <c r="O19" s="331">
        <v>1812</v>
      </c>
      <c r="P19" s="331">
        <v>5214</v>
      </c>
      <c r="Q19" s="331">
        <v>498</v>
      </c>
      <c r="R19" s="331">
        <v>754</v>
      </c>
      <c r="S19" s="331">
        <v>191</v>
      </c>
      <c r="T19" s="331">
        <v>2348</v>
      </c>
      <c r="U19" s="331">
        <v>565</v>
      </c>
      <c r="V19" s="331">
        <v>11</v>
      </c>
      <c r="W19" s="331">
        <v>41989</v>
      </c>
    </row>
    <row r="20" spans="1:23" s="4" customFormat="1" x14ac:dyDescent="0.25">
      <c r="A20" s="372" t="s">
        <v>38</v>
      </c>
      <c r="B20" s="331">
        <v>3595</v>
      </c>
      <c r="C20" s="331">
        <v>56</v>
      </c>
      <c r="D20" s="331">
        <v>2450</v>
      </c>
      <c r="E20" s="331">
        <v>24</v>
      </c>
      <c r="F20" s="331">
        <v>328</v>
      </c>
      <c r="G20" s="331">
        <v>3779</v>
      </c>
      <c r="H20" s="331">
        <v>5637</v>
      </c>
      <c r="I20" s="331">
        <v>3144</v>
      </c>
      <c r="J20" s="331">
        <v>1854</v>
      </c>
      <c r="K20" s="331">
        <v>326</v>
      </c>
      <c r="L20" s="331">
        <v>118</v>
      </c>
      <c r="M20" s="331">
        <v>331</v>
      </c>
      <c r="N20" s="331">
        <v>891</v>
      </c>
      <c r="O20" s="331">
        <v>974</v>
      </c>
      <c r="P20" s="331">
        <v>3</v>
      </c>
      <c r="Q20" s="331">
        <v>681</v>
      </c>
      <c r="R20" s="331">
        <v>4494</v>
      </c>
      <c r="S20" s="331">
        <v>158</v>
      </c>
      <c r="T20" s="331">
        <v>1214</v>
      </c>
      <c r="U20" s="331">
        <v>509</v>
      </c>
      <c r="V20" s="331">
        <v>1</v>
      </c>
      <c r="W20" s="331">
        <v>30567</v>
      </c>
    </row>
    <row r="21" spans="1:23" s="4" customFormat="1" x14ac:dyDescent="0.25">
      <c r="A21" s="372" t="s">
        <v>39</v>
      </c>
      <c r="B21" s="331">
        <v>1565</v>
      </c>
      <c r="C21" s="331">
        <v>45</v>
      </c>
      <c r="D21" s="331">
        <v>1065</v>
      </c>
      <c r="E21" s="331">
        <v>10</v>
      </c>
      <c r="F21" s="331">
        <v>173</v>
      </c>
      <c r="G21" s="331">
        <v>1588</v>
      </c>
      <c r="H21" s="331">
        <v>2169</v>
      </c>
      <c r="I21" s="331">
        <v>1244</v>
      </c>
      <c r="J21" s="331">
        <v>792</v>
      </c>
      <c r="K21" s="331">
        <v>117</v>
      </c>
      <c r="L21" s="331">
        <v>58</v>
      </c>
      <c r="M21" s="331">
        <v>166</v>
      </c>
      <c r="N21" s="331">
        <v>293</v>
      </c>
      <c r="O21" s="331">
        <v>317</v>
      </c>
      <c r="P21" s="331">
        <v>0</v>
      </c>
      <c r="Q21" s="331">
        <v>179</v>
      </c>
      <c r="R21" s="331">
        <v>1606</v>
      </c>
      <c r="S21" s="331">
        <v>74</v>
      </c>
      <c r="T21" s="331">
        <v>420</v>
      </c>
      <c r="U21" s="331">
        <v>236</v>
      </c>
      <c r="V21" s="331">
        <v>2</v>
      </c>
      <c r="W21" s="331">
        <v>12119</v>
      </c>
    </row>
    <row r="22" spans="1:23" s="4" customFormat="1" x14ac:dyDescent="0.25">
      <c r="A22" s="373" t="s">
        <v>40</v>
      </c>
      <c r="B22" s="331">
        <v>3674</v>
      </c>
      <c r="C22" s="331">
        <v>40</v>
      </c>
      <c r="D22" s="331">
        <v>2112</v>
      </c>
      <c r="E22" s="331">
        <v>38</v>
      </c>
      <c r="F22" s="331">
        <v>294</v>
      </c>
      <c r="G22" s="331">
        <v>3990</v>
      </c>
      <c r="H22" s="331">
        <v>5131</v>
      </c>
      <c r="I22" s="331">
        <v>3315</v>
      </c>
      <c r="J22" s="331">
        <v>1637</v>
      </c>
      <c r="K22" s="331">
        <v>205</v>
      </c>
      <c r="L22" s="331">
        <v>171</v>
      </c>
      <c r="M22" s="331">
        <v>420</v>
      </c>
      <c r="N22" s="331">
        <v>961</v>
      </c>
      <c r="O22" s="331">
        <v>1277</v>
      </c>
      <c r="P22" s="331">
        <v>4</v>
      </c>
      <c r="Q22" s="331">
        <v>293</v>
      </c>
      <c r="R22" s="331">
        <v>2047</v>
      </c>
      <c r="S22" s="331">
        <v>171</v>
      </c>
      <c r="T22" s="331">
        <v>1044</v>
      </c>
      <c r="U22" s="331">
        <v>446</v>
      </c>
      <c r="V22" s="331">
        <v>1</v>
      </c>
      <c r="W22" s="331">
        <v>27271</v>
      </c>
    </row>
    <row r="23" spans="1:23" s="4" customFormat="1" ht="22.5" x14ac:dyDescent="0.25">
      <c r="A23" s="373" t="s">
        <v>41</v>
      </c>
      <c r="B23" s="331">
        <v>511</v>
      </c>
      <c r="C23" s="331">
        <v>12</v>
      </c>
      <c r="D23" s="331">
        <v>200</v>
      </c>
      <c r="E23" s="331">
        <v>3</v>
      </c>
      <c r="F23" s="331">
        <v>45</v>
      </c>
      <c r="G23" s="331">
        <v>669</v>
      </c>
      <c r="H23" s="331">
        <v>673</v>
      </c>
      <c r="I23" s="331">
        <v>473</v>
      </c>
      <c r="J23" s="331">
        <v>316</v>
      </c>
      <c r="K23" s="331">
        <v>29</v>
      </c>
      <c r="L23" s="331">
        <v>10</v>
      </c>
      <c r="M23" s="331">
        <v>32</v>
      </c>
      <c r="N23" s="331">
        <v>72</v>
      </c>
      <c r="O23" s="331">
        <v>134</v>
      </c>
      <c r="P23" s="331">
        <v>0</v>
      </c>
      <c r="Q23" s="331">
        <v>8</v>
      </c>
      <c r="R23" s="331">
        <v>28</v>
      </c>
      <c r="S23" s="331">
        <v>28</v>
      </c>
      <c r="T23" s="331">
        <v>88</v>
      </c>
      <c r="U23" s="331">
        <v>48</v>
      </c>
      <c r="V23" s="331">
        <v>3</v>
      </c>
      <c r="W23" s="331">
        <v>3382</v>
      </c>
    </row>
    <row r="24" spans="1:23" s="4" customFormat="1" ht="22.5" x14ac:dyDescent="0.25">
      <c r="A24" s="372" t="s">
        <v>42</v>
      </c>
      <c r="B24" s="331">
        <v>480</v>
      </c>
      <c r="C24" s="331">
        <v>18</v>
      </c>
      <c r="D24" s="331">
        <v>374</v>
      </c>
      <c r="E24" s="331">
        <v>11</v>
      </c>
      <c r="F24" s="331">
        <v>26</v>
      </c>
      <c r="G24" s="331">
        <v>851</v>
      </c>
      <c r="H24" s="331">
        <v>1123</v>
      </c>
      <c r="I24" s="331">
        <v>863</v>
      </c>
      <c r="J24" s="331">
        <v>483</v>
      </c>
      <c r="K24" s="331">
        <v>92</v>
      </c>
      <c r="L24" s="331">
        <v>48</v>
      </c>
      <c r="M24" s="331">
        <v>104</v>
      </c>
      <c r="N24" s="331">
        <v>170</v>
      </c>
      <c r="O24" s="331">
        <v>281</v>
      </c>
      <c r="P24" s="331">
        <v>0</v>
      </c>
      <c r="Q24" s="331">
        <v>23</v>
      </c>
      <c r="R24" s="331">
        <v>69</v>
      </c>
      <c r="S24" s="331">
        <v>43</v>
      </c>
      <c r="T24" s="331">
        <v>137</v>
      </c>
      <c r="U24" s="331">
        <v>79</v>
      </c>
      <c r="V24" s="331">
        <v>0</v>
      </c>
      <c r="W24" s="331">
        <v>5275</v>
      </c>
    </row>
    <row r="25" spans="1:23" s="4" customFormat="1" ht="22.5" x14ac:dyDescent="0.25">
      <c r="A25" s="372" t="s">
        <v>43</v>
      </c>
      <c r="B25" s="331">
        <v>8107</v>
      </c>
      <c r="C25" s="331">
        <v>400</v>
      </c>
      <c r="D25" s="331">
        <v>15224</v>
      </c>
      <c r="E25" s="331">
        <v>296</v>
      </c>
      <c r="F25" s="331">
        <v>577</v>
      </c>
      <c r="G25" s="331">
        <v>18233</v>
      </c>
      <c r="H25" s="331">
        <v>46990</v>
      </c>
      <c r="I25" s="331">
        <v>17223</v>
      </c>
      <c r="J25" s="331">
        <v>9891</v>
      </c>
      <c r="K25" s="331">
        <v>6566</v>
      </c>
      <c r="L25" s="331">
        <v>5946</v>
      </c>
      <c r="M25" s="331">
        <v>3951</v>
      </c>
      <c r="N25" s="331">
        <v>15538</v>
      </c>
      <c r="O25" s="331">
        <v>9004</v>
      </c>
      <c r="P25" s="331">
        <v>3479</v>
      </c>
      <c r="Q25" s="331">
        <v>5746</v>
      </c>
      <c r="R25" s="331">
        <v>14451</v>
      </c>
      <c r="S25" s="331">
        <v>1556</v>
      </c>
      <c r="T25" s="331">
        <v>13098</v>
      </c>
      <c r="U25" s="331">
        <v>8427</v>
      </c>
      <c r="V25" s="331">
        <v>112</v>
      </c>
      <c r="W25" s="331">
        <v>204815</v>
      </c>
    </row>
    <row r="26" spans="1:23" s="4" customFormat="1" ht="16.5" thickBot="1" x14ac:dyDescent="0.3">
      <c r="A26" s="324" t="s">
        <v>0</v>
      </c>
      <c r="B26" s="332">
        <v>54132</v>
      </c>
      <c r="C26" s="332">
        <v>13060</v>
      </c>
      <c r="D26" s="332">
        <v>39061</v>
      </c>
      <c r="E26" s="332">
        <v>665</v>
      </c>
      <c r="F26" s="332">
        <v>3494</v>
      </c>
      <c r="G26" s="332">
        <v>54502</v>
      </c>
      <c r="H26" s="332">
        <v>110103</v>
      </c>
      <c r="I26" s="332">
        <v>54798</v>
      </c>
      <c r="J26" s="332">
        <v>30629</v>
      </c>
      <c r="K26" s="332">
        <v>9560</v>
      </c>
      <c r="L26" s="332">
        <v>7893</v>
      </c>
      <c r="M26" s="332">
        <v>8016</v>
      </c>
      <c r="N26" s="332">
        <v>25916</v>
      </c>
      <c r="O26" s="332">
        <v>21475</v>
      </c>
      <c r="P26" s="332">
        <v>9915</v>
      </c>
      <c r="Q26" s="332">
        <v>10677</v>
      </c>
      <c r="R26" s="332">
        <v>30424</v>
      </c>
      <c r="S26" s="332">
        <v>3748</v>
      </c>
      <c r="T26" s="332">
        <v>28622</v>
      </c>
      <c r="U26" s="332">
        <v>14777</v>
      </c>
      <c r="V26" s="332">
        <v>179</v>
      </c>
      <c r="W26" s="332">
        <v>531646</v>
      </c>
    </row>
    <row r="27" spans="1:23" ht="14.25" customHeight="1" thickTop="1" x14ac:dyDescent="0.25">
      <c r="A27" s="110" t="s">
        <v>313</v>
      </c>
    </row>
    <row r="28" spans="1:23" x14ac:dyDescent="0.25">
      <c r="A28" s="110" t="s">
        <v>186</v>
      </c>
    </row>
  </sheetData>
  <mergeCells count="25">
    <mergeCell ref="A2:W2"/>
    <mergeCell ref="A4:W4"/>
    <mergeCell ref="R7:R9"/>
    <mergeCell ref="L7:L9"/>
    <mergeCell ref="M7:M9"/>
    <mergeCell ref="O7:O9"/>
    <mergeCell ref="P7:P9"/>
    <mergeCell ref="Q7:Q9"/>
    <mergeCell ref="B7:B9"/>
    <mergeCell ref="D7:D9"/>
    <mergeCell ref="E7:E9"/>
    <mergeCell ref="H7:H9"/>
    <mergeCell ref="F7:F9"/>
    <mergeCell ref="T7:T9"/>
    <mergeCell ref="U7:U9"/>
    <mergeCell ref="W7:W9"/>
    <mergeCell ref="V7:V9"/>
    <mergeCell ref="A5:W5"/>
    <mergeCell ref="C7:C9"/>
    <mergeCell ref="N7:N9"/>
    <mergeCell ref="G7:G9"/>
    <mergeCell ref="J7:J9"/>
    <mergeCell ref="K7:K9"/>
    <mergeCell ref="I7:I9"/>
    <mergeCell ref="S7:S9"/>
  </mergeCells>
  <pageMargins left="0.7" right="0.7" top="0.75" bottom="0.75" header="0.3" footer="0.3"/>
  <pageSetup paperSize="281" scale="50" orientation="landscape" r:id="rId1"/>
  <headerFooter>
    <oddFooter>&amp;C10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003300"/>
    <pageSetUpPr fitToPage="1"/>
  </sheetPr>
  <dimension ref="A1:W29"/>
  <sheetViews>
    <sheetView showGridLines="0" zoomScale="70" zoomScaleNormal="70" workbookViewId="0">
      <selection activeCell="P20" sqref="P20"/>
    </sheetView>
  </sheetViews>
  <sheetFormatPr baseColWidth="10" defaultRowHeight="12.75" x14ac:dyDescent="0.2"/>
  <cols>
    <col min="1" max="1" width="24.28515625" style="2" customWidth="1"/>
    <col min="2" max="2" width="17.7109375" style="2" customWidth="1"/>
    <col min="3" max="3" width="7.42578125" style="2" bestFit="1" customWidth="1"/>
    <col min="4" max="4" width="14" style="2" customWidth="1"/>
    <col min="5" max="5" width="18.42578125" style="2" customWidth="1"/>
    <col min="6" max="6" width="15.85546875" style="2" customWidth="1"/>
    <col min="7" max="7" width="16.5703125" style="2" bestFit="1" customWidth="1"/>
    <col min="8" max="8" width="15" style="2" customWidth="1"/>
    <col min="9" max="9" width="15.85546875" style="2" customWidth="1"/>
    <col min="10" max="10" width="18.42578125" style="2" customWidth="1"/>
    <col min="11" max="11" width="17.42578125" style="2" customWidth="1"/>
    <col min="12" max="12" width="16.28515625" style="2" customWidth="1"/>
    <col min="13" max="13" width="17.5703125" style="2" customWidth="1"/>
    <col min="14" max="14" width="13.7109375" style="2" customWidth="1"/>
    <col min="15" max="15" width="13.140625" style="2" customWidth="1"/>
    <col min="16" max="16" width="15.7109375" style="2" customWidth="1"/>
    <col min="17" max="21" width="15.28515625" style="2" customWidth="1"/>
    <col min="22" max="22" width="15.5703125" style="2" customWidth="1"/>
    <col min="23" max="23" width="16.140625" style="2" customWidth="1"/>
    <col min="24" max="16384" width="11.42578125" style="2"/>
  </cols>
  <sheetData>
    <row r="1" spans="1:23" ht="15.75" x14ac:dyDescent="0.25">
      <c r="A1" s="52" t="str">
        <f>'Cuadro 1'!A3</f>
        <v>Enero</v>
      </c>
    </row>
    <row r="2" spans="1:23" ht="18" customHeight="1" x14ac:dyDescent="0.25">
      <c r="A2" s="525" t="s">
        <v>54</v>
      </c>
      <c r="B2" s="518"/>
      <c r="C2" s="518"/>
      <c r="D2" s="518"/>
      <c r="E2" s="518"/>
      <c r="F2" s="518"/>
      <c r="G2" s="518"/>
      <c r="H2" s="518"/>
      <c r="I2" s="518"/>
      <c r="J2" s="518"/>
      <c r="K2" s="518"/>
      <c r="L2" s="451"/>
      <c r="M2" s="451"/>
      <c r="N2" s="451"/>
      <c r="O2" s="451"/>
      <c r="P2" s="451"/>
      <c r="Q2" s="451"/>
      <c r="R2" s="451"/>
      <c r="S2" s="451"/>
      <c r="T2" s="451"/>
      <c r="U2" s="451"/>
      <c r="V2" s="451"/>
      <c r="W2" s="451"/>
    </row>
    <row r="3" spans="1:23" ht="12.75" customHeight="1" x14ac:dyDescent="0.25">
      <c r="A3" s="6"/>
      <c r="B3" s="7"/>
      <c r="C3" s="7"/>
      <c r="D3" s="7"/>
      <c r="E3" s="7"/>
      <c r="F3" s="7"/>
      <c r="G3" s="7"/>
      <c r="H3" s="7"/>
      <c r="I3" s="7"/>
      <c r="J3" s="7"/>
      <c r="K3" s="7"/>
    </row>
    <row r="4" spans="1:23" ht="15.75" customHeight="1" x14ac:dyDescent="0.25">
      <c r="A4" s="525" t="s">
        <v>249</v>
      </c>
      <c r="B4" s="525"/>
      <c r="C4" s="525"/>
      <c r="D4" s="525"/>
      <c r="E4" s="525"/>
      <c r="F4" s="525"/>
      <c r="G4" s="525"/>
      <c r="H4" s="525"/>
      <c r="I4" s="525"/>
      <c r="J4" s="525"/>
      <c r="K4" s="525"/>
      <c r="L4" s="451"/>
      <c r="M4" s="451"/>
      <c r="N4" s="451"/>
      <c r="O4" s="451"/>
      <c r="P4" s="451"/>
      <c r="Q4" s="451"/>
      <c r="R4" s="451"/>
      <c r="S4" s="451"/>
      <c r="T4" s="451"/>
      <c r="U4" s="451"/>
      <c r="V4" s="451"/>
      <c r="W4" s="451"/>
    </row>
    <row r="5" spans="1:23" ht="15.75" customHeight="1" x14ac:dyDescent="0.2">
      <c r="A5" s="540" t="s">
        <v>327</v>
      </c>
      <c r="B5" s="542"/>
      <c r="C5" s="542"/>
      <c r="D5" s="542"/>
      <c r="E5" s="542"/>
      <c r="F5" s="542"/>
      <c r="G5" s="542"/>
      <c r="H5" s="542"/>
      <c r="I5" s="542"/>
      <c r="J5" s="542"/>
      <c r="K5" s="542"/>
      <c r="L5" s="542"/>
      <c r="M5" s="542"/>
      <c r="N5" s="542"/>
      <c r="O5" s="542"/>
      <c r="P5" s="542"/>
      <c r="Q5" s="542"/>
      <c r="R5" s="542"/>
      <c r="S5" s="542"/>
      <c r="T5" s="542"/>
      <c r="U5" s="542"/>
      <c r="V5" s="542"/>
      <c r="W5" s="542"/>
    </row>
    <row r="6" spans="1:23" ht="13.5" customHeight="1" thickBot="1" x14ac:dyDescent="0.25"/>
    <row r="7" spans="1:23" s="136" customFormat="1" ht="15" customHeight="1" thickTop="1" x14ac:dyDescent="0.15">
      <c r="A7" s="375"/>
      <c r="B7" s="526" t="s">
        <v>496</v>
      </c>
      <c r="C7" s="526" t="s">
        <v>454</v>
      </c>
      <c r="D7" s="526" t="s">
        <v>497</v>
      </c>
      <c r="E7" s="526" t="s">
        <v>498</v>
      </c>
      <c r="F7" s="526" t="s">
        <v>499</v>
      </c>
      <c r="G7" s="526" t="s">
        <v>458</v>
      </c>
      <c r="H7" s="526" t="s">
        <v>500</v>
      </c>
      <c r="I7" s="526" t="s">
        <v>501</v>
      </c>
      <c r="J7" s="526" t="s">
        <v>502</v>
      </c>
      <c r="K7" s="526" t="s">
        <v>503</v>
      </c>
      <c r="L7" s="526" t="s">
        <v>504</v>
      </c>
      <c r="M7" s="526" t="s">
        <v>505</v>
      </c>
      <c r="N7" s="526" t="s">
        <v>506</v>
      </c>
      <c r="O7" s="526" t="s">
        <v>507</v>
      </c>
      <c r="P7" s="526" t="s">
        <v>508</v>
      </c>
      <c r="Q7" s="526" t="s">
        <v>473</v>
      </c>
      <c r="R7" s="526" t="s">
        <v>509</v>
      </c>
      <c r="S7" s="526" t="s">
        <v>511</v>
      </c>
      <c r="T7" s="526" t="s">
        <v>513</v>
      </c>
      <c r="U7" s="526" t="s">
        <v>518</v>
      </c>
      <c r="V7" s="526" t="s">
        <v>517</v>
      </c>
      <c r="W7" s="532" t="s">
        <v>253</v>
      </c>
    </row>
    <row r="8" spans="1:23" s="136" customFormat="1" ht="15" customHeight="1" x14ac:dyDescent="0.15">
      <c r="A8" s="376" t="s">
        <v>25</v>
      </c>
      <c r="B8" s="527"/>
      <c r="C8" s="527"/>
      <c r="D8" s="527"/>
      <c r="E8" s="527"/>
      <c r="F8" s="527"/>
      <c r="G8" s="527"/>
      <c r="H8" s="527"/>
      <c r="I8" s="527"/>
      <c r="J8" s="527"/>
      <c r="K8" s="527"/>
      <c r="L8" s="527"/>
      <c r="M8" s="527"/>
      <c r="N8" s="527"/>
      <c r="O8" s="527"/>
      <c r="P8" s="527"/>
      <c r="Q8" s="527"/>
      <c r="R8" s="527"/>
      <c r="S8" s="527"/>
      <c r="T8" s="527"/>
      <c r="U8" s="527"/>
      <c r="V8" s="527"/>
      <c r="W8" s="533"/>
    </row>
    <row r="9" spans="1:23" s="136" customFormat="1" ht="24" customHeight="1" x14ac:dyDescent="0.15">
      <c r="A9" s="377"/>
      <c r="B9" s="528"/>
      <c r="C9" s="528"/>
      <c r="D9" s="528"/>
      <c r="E9" s="528"/>
      <c r="F9" s="528"/>
      <c r="G9" s="528"/>
      <c r="H9" s="528"/>
      <c r="I9" s="528"/>
      <c r="J9" s="528"/>
      <c r="K9" s="528"/>
      <c r="L9" s="528"/>
      <c r="M9" s="528"/>
      <c r="N9" s="528"/>
      <c r="O9" s="528"/>
      <c r="P9" s="528"/>
      <c r="Q9" s="528"/>
      <c r="R9" s="528"/>
      <c r="S9" s="528"/>
      <c r="T9" s="528"/>
      <c r="U9" s="528"/>
      <c r="V9" s="528"/>
      <c r="W9" s="514"/>
    </row>
    <row r="10" spans="1:23" s="133" customFormat="1" ht="22.5" customHeight="1" x14ac:dyDescent="0.25">
      <c r="A10" s="370" t="s">
        <v>29</v>
      </c>
      <c r="B10" s="331">
        <v>476</v>
      </c>
      <c r="C10" s="331">
        <v>5</v>
      </c>
      <c r="D10" s="331">
        <v>247</v>
      </c>
      <c r="E10" s="331">
        <v>2</v>
      </c>
      <c r="F10" s="331">
        <v>21</v>
      </c>
      <c r="G10" s="331">
        <v>156</v>
      </c>
      <c r="H10" s="331">
        <v>1586</v>
      </c>
      <c r="I10" s="331">
        <v>335</v>
      </c>
      <c r="J10" s="331">
        <v>685</v>
      </c>
      <c r="K10" s="331">
        <v>37</v>
      </c>
      <c r="L10" s="331">
        <v>17</v>
      </c>
      <c r="M10" s="331">
        <v>38</v>
      </c>
      <c r="N10" s="331">
        <v>266</v>
      </c>
      <c r="O10" s="331">
        <v>176</v>
      </c>
      <c r="P10" s="331">
        <v>3</v>
      </c>
      <c r="Q10" s="331">
        <v>95</v>
      </c>
      <c r="R10" s="331">
        <v>229</v>
      </c>
      <c r="S10" s="331">
        <v>25</v>
      </c>
      <c r="T10" s="331">
        <v>287</v>
      </c>
      <c r="U10" s="331">
        <v>1024</v>
      </c>
      <c r="V10" s="331">
        <v>0</v>
      </c>
      <c r="W10" s="331">
        <v>5710</v>
      </c>
    </row>
    <row r="11" spans="1:23" s="133" customFormat="1" ht="22.5" customHeight="1" x14ac:dyDescent="0.25">
      <c r="A11" s="372" t="s">
        <v>30</v>
      </c>
      <c r="B11" s="331">
        <v>64</v>
      </c>
      <c r="C11" s="331">
        <v>14</v>
      </c>
      <c r="D11" s="331">
        <v>450</v>
      </c>
      <c r="E11" s="331">
        <v>35</v>
      </c>
      <c r="F11" s="331">
        <v>25</v>
      </c>
      <c r="G11" s="331">
        <v>278</v>
      </c>
      <c r="H11" s="331">
        <v>3078</v>
      </c>
      <c r="I11" s="331">
        <v>448</v>
      </c>
      <c r="J11" s="331">
        <v>1311</v>
      </c>
      <c r="K11" s="331">
        <v>70</v>
      </c>
      <c r="L11" s="331">
        <v>58</v>
      </c>
      <c r="M11" s="331">
        <v>243</v>
      </c>
      <c r="N11" s="331">
        <v>422</v>
      </c>
      <c r="O11" s="331">
        <v>283</v>
      </c>
      <c r="P11" s="331">
        <v>20</v>
      </c>
      <c r="Q11" s="331">
        <v>350</v>
      </c>
      <c r="R11" s="331">
        <v>2491</v>
      </c>
      <c r="S11" s="331">
        <v>68</v>
      </c>
      <c r="T11" s="331">
        <v>559</v>
      </c>
      <c r="U11" s="331">
        <v>1255</v>
      </c>
      <c r="V11" s="331">
        <v>6</v>
      </c>
      <c r="W11" s="331">
        <v>11528</v>
      </c>
    </row>
    <row r="12" spans="1:23" s="133" customFormat="1" ht="22.5" customHeight="1" x14ac:dyDescent="0.25">
      <c r="A12" s="372" t="s">
        <v>31</v>
      </c>
      <c r="B12" s="331">
        <v>48</v>
      </c>
      <c r="C12" s="331">
        <v>462</v>
      </c>
      <c r="D12" s="331">
        <v>751</v>
      </c>
      <c r="E12" s="331">
        <v>3</v>
      </c>
      <c r="F12" s="331">
        <v>34</v>
      </c>
      <c r="G12" s="331">
        <v>628</v>
      </c>
      <c r="H12" s="331">
        <v>2818</v>
      </c>
      <c r="I12" s="331">
        <v>709</v>
      </c>
      <c r="J12" s="331">
        <v>2490</v>
      </c>
      <c r="K12" s="331">
        <v>64</v>
      </c>
      <c r="L12" s="331">
        <v>105</v>
      </c>
      <c r="M12" s="331">
        <v>198</v>
      </c>
      <c r="N12" s="331">
        <v>805</v>
      </c>
      <c r="O12" s="331">
        <v>833</v>
      </c>
      <c r="P12" s="331">
        <v>7</v>
      </c>
      <c r="Q12" s="331">
        <v>462</v>
      </c>
      <c r="R12" s="331">
        <v>988</v>
      </c>
      <c r="S12" s="331">
        <v>101</v>
      </c>
      <c r="T12" s="331">
        <v>1217</v>
      </c>
      <c r="U12" s="331">
        <v>2252</v>
      </c>
      <c r="V12" s="331">
        <v>5</v>
      </c>
      <c r="W12" s="331">
        <v>14980</v>
      </c>
    </row>
    <row r="13" spans="1:23" s="133" customFormat="1" ht="22.5" customHeight="1" x14ac:dyDescent="0.25">
      <c r="A13" s="372" t="s">
        <v>32</v>
      </c>
      <c r="B13" s="331">
        <v>311</v>
      </c>
      <c r="C13" s="331">
        <v>194</v>
      </c>
      <c r="D13" s="331">
        <v>278</v>
      </c>
      <c r="E13" s="331">
        <v>8</v>
      </c>
      <c r="F13" s="331">
        <v>52</v>
      </c>
      <c r="G13" s="331">
        <v>156</v>
      </c>
      <c r="H13" s="331">
        <v>1304</v>
      </c>
      <c r="I13" s="331">
        <v>215</v>
      </c>
      <c r="J13" s="331">
        <v>1032</v>
      </c>
      <c r="K13" s="331">
        <v>57</v>
      </c>
      <c r="L13" s="331">
        <v>17</v>
      </c>
      <c r="M13" s="331">
        <v>63</v>
      </c>
      <c r="N13" s="331">
        <v>274</v>
      </c>
      <c r="O13" s="331">
        <v>211</v>
      </c>
      <c r="P13" s="331">
        <v>0</v>
      </c>
      <c r="Q13" s="331">
        <v>3315</v>
      </c>
      <c r="R13" s="331">
        <v>310</v>
      </c>
      <c r="S13" s="331">
        <v>42</v>
      </c>
      <c r="T13" s="331">
        <v>351</v>
      </c>
      <c r="U13" s="331">
        <v>856</v>
      </c>
      <c r="V13" s="331">
        <v>1</v>
      </c>
      <c r="W13" s="331">
        <v>9047</v>
      </c>
    </row>
    <row r="14" spans="1:23" s="133" customFormat="1" ht="22.5" customHeight="1" x14ac:dyDescent="0.25">
      <c r="A14" s="372" t="s">
        <v>33</v>
      </c>
      <c r="B14" s="331">
        <v>1163</v>
      </c>
      <c r="C14" s="331">
        <v>89</v>
      </c>
      <c r="D14" s="331">
        <v>791</v>
      </c>
      <c r="E14" s="331">
        <v>12</v>
      </c>
      <c r="F14" s="331">
        <v>115</v>
      </c>
      <c r="G14" s="331">
        <v>448</v>
      </c>
      <c r="H14" s="331">
        <v>3518</v>
      </c>
      <c r="I14" s="331">
        <v>549</v>
      </c>
      <c r="J14" s="331">
        <v>2404</v>
      </c>
      <c r="K14" s="331">
        <v>100</v>
      </c>
      <c r="L14" s="331">
        <v>97</v>
      </c>
      <c r="M14" s="331">
        <v>259</v>
      </c>
      <c r="N14" s="331">
        <v>890</v>
      </c>
      <c r="O14" s="331">
        <v>419</v>
      </c>
      <c r="P14" s="331">
        <v>19</v>
      </c>
      <c r="Q14" s="331">
        <v>753</v>
      </c>
      <c r="R14" s="331">
        <v>982</v>
      </c>
      <c r="S14" s="331">
        <v>87</v>
      </c>
      <c r="T14" s="331">
        <v>934</v>
      </c>
      <c r="U14" s="331">
        <v>2698</v>
      </c>
      <c r="V14" s="331">
        <v>12</v>
      </c>
      <c r="W14" s="331">
        <v>16339</v>
      </c>
    </row>
    <row r="15" spans="1:23" s="133" customFormat="1" ht="22.5" customHeight="1" x14ac:dyDescent="0.25">
      <c r="A15" s="372" t="s">
        <v>34</v>
      </c>
      <c r="B15" s="331">
        <v>1920</v>
      </c>
      <c r="C15" s="331">
        <v>161</v>
      </c>
      <c r="D15" s="331">
        <v>1932</v>
      </c>
      <c r="E15" s="331">
        <v>34</v>
      </c>
      <c r="F15" s="331">
        <v>159</v>
      </c>
      <c r="G15" s="331">
        <v>1000</v>
      </c>
      <c r="H15" s="331">
        <v>9196</v>
      </c>
      <c r="I15" s="331">
        <v>1474</v>
      </c>
      <c r="J15" s="331">
        <v>5036</v>
      </c>
      <c r="K15" s="331">
        <v>296</v>
      </c>
      <c r="L15" s="331">
        <v>534</v>
      </c>
      <c r="M15" s="331">
        <v>711</v>
      </c>
      <c r="N15" s="331">
        <v>2307</v>
      </c>
      <c r="O15" s="331">
        <v>1209</v>
      </c>
      <c r="P15" s="331">
        <v>2410</v>
      </c>
      <c r="Q15" s="331">
        <v>1897</v>
      </c>
      <c r="R15" s="331">
        <v>2481</v>
      </c>
      <c r="S15" s="331">
        <v>361</v>
      </c>
      <c r="T15" s="331">
        <v>2363</v>
      </c>
      <c r="U15" s="331">
        <v>10353</v>
      </c>
      <c r="V15" s="331">
        <v>15</v>
      </c>
      <c r="W15" s="331">
        <v>45849</v>
      </c>
    </row>
    <row r="16" spans="1:23" s="133" customFormat="1" ht="22.5" customHeight="1" x14ac:dyDescent="0.25">
      <c r="A16" s="372" t="s">
        <v>99</v>
      </c>
      <c r="B16" s="331">
        <v>3959</v>
      </c>
      <c r="C16" s="331">
        <v>383</v>
      </c>
      <c r="D16" s="331">
        <v>1006</v>
      </c>
      <c r="E16" s="331">
        <v>12</v>
      </c>
      <c r="F16" s="331">
        <v>173</v>
      </c>
      <c r="G16" s="331">
        <v>481</v>
      </c>
      <c r="H16" s="331">
        <v>4490</v>
      </c>
      <c r="I16" s="331">
        <v>696</v>
      </c>
      <c r="J16" s="331">
        <v>1853</v>
      </c>
      <c r="K16" s="331">
        <v>156</v>
      </c>
      <c r="L16" s="331">
        <v>121</v>
      </c>
      <c r="M16" s="331">
        <v>194</v>
      </c>
      <c r="N16" s="331">
        <v>911</v>
      </c>
      <c r="O16" s="331">
        <v>491</v>
      </c>
      <c r="P16" s="331">
        <v>18</v>
      </c>
      <c r="Q16" s="331">
        <v>853</v>
      </c>
      <c r="R16" s="331">
        <v>1353</v>
      </c>
      <c r="S16" s="331">
        <v>126</v>
      </c>
      <c r="T16" s="331">
        <v>851</v>
      </c>
      <c r="U16" s="331">
        <v>5024</v>
      </c>
      <c r="V16" s="331">
        <v>1</v>
      </c>
      <c r="W16" s="331">
        <v>23152</v>
      </c>
    </row>
    <row r="17" spans="1:23" s="133" customFormat="1" ht="22.5" customHeight="1" x14ac:dyDescent="0.25">
      <c r="A17" s="372" t="s">
        <v>36</v>
      </c>
      <c r="B17" s="331">
        <v>3428</v>
      </c>
      <c r="C17" s="331">
        <v>18</v>
      </c>
      <c r="D17" s="331">
        <v>1175</v>
      </c>
      <c r="E17" s="331">
        <v>26</v>
      </c>
      <c r="F17" s="331">
        <v>210</v>
      </c>
      <c r="G17" s="331">
        <v>735</v>
      </c>
      <c r="H17" s="331">
        <v>5532</v>
      </c>
      <c r="I17" s="331">
        <v>957</v>
      </c>
      <c r="J17" s="331">
        <v>2277</v>
      </c>
      <c r="K17" s="331">
        <v>189</v>
      </c>
      <c r="L17" s="331">
        <v>205</v>
      </c>
      <c r="M17" s="331">
        <v>207</v>
      </c>
      <c r="N17" s="331">
        <v>1205</v>
      </c>
      <c r="O17" s="331">
        <v>733</v>
      </c>
      <c r="P17" s="331">
        <v>18</v>
      </c>
      <c r="Q17" s="331">
        <v>717</v>
      </c>
      <c r="R17" s="331">
        <v>8151</v>
      </c>
      <c r="S17" s="331">
        <v>135</v>
      </c>
      <c r="T17" s="331">
        <v>1027</v>
      </c>
      <c r="U17" s="331">
        <v>5312</v>
      </c>
      <c r="V17" s="331">
        <v>0</v>
      </c>
      <c r="W17" s="331">
        <v>32257</v>
      </c>
    </row>
    <row r="18" spans="1:23" s="133" customFormat="1" ht="22.5" customHeight="1" x14ac:dyDescent="0.25">
      <c r="A18" s="372" t="s">
        <v>490</v>
      </c>
      <c r="B18" s="331">
        <v>1454</v>
      </c>
      <c r="C18" s="331">
        <v>5</v>
      </c>
      <c r="D18" s="331">
        <v>509</v>
      </c>
      <c r="E18" s="331">
        <v>3</v>
      </c>
      <c r="F18" s="331">
        <v>142</v>
      </c>
      <c r="G18" s="331">
        <v>246</v>
      </c>
      <c r="H18" s="331">
        <v>2793</v>
      </c>
      <c r="I18" s="331">
        <v>389</v>
      </c>
      <c r="J18" s="331">
        <v>1130</v>
      </c>
      <c r="K18" s="331">
        <v>103</v>
      </c>
      <c r="L18" s="331">
        <v>63</v>
      </c>
      <c r="M18" s="331">
        <v>102</v>
      </c>
      <c r="N18" s="331">
        <v>479</v>
      </c>
      <c r="O18" s="331">
        <v>241</v>
      </c>
      <c r="P18" s="331">
        <v>1</v>
      </c>
      <c r="Q18" s="331">
        <v>156</v>
      </c>
      <c r="R18" s="331">
        <v>451</v>
      </c>
      <c r="S18" s="331">
        <v>75</v>
      </c>
      <c r="T18" s="331">
        <v>480</v>
      </c>
      <c r="U18" s="331">
        <v>2232</v>
      </c>
      <c r="V18" s="331">
        <v>3</v>
      </c>
      <c r="W18" s="331">
        <v>11057</v>
      </c>
    </row>
    <row r="19" spans="1:23" s="133" customFormat="1" ht="22.5" customHeight="1" x14ac:dyDescent="0.25">
      <c r="A19" s="372" t="s">
        <v>37</v>
      </c>
      <c r="B19" s="331">
        <v>1006</v>
      </c>
      <c r="C19" s="331">
        <v>20</v>
      </c>
      <c r="D19" s="331">
        <v>1832</v>
      </c>
      <c r="E19" s="331">
        <v>15</v>
      </c>
      <c r="F19" s="331">
        <v>128</v>
      </c>
      <c r="G19" s="331">
        <v>871</v>
      </c>
      <c r="H19" s="331">
        <v>7661</v>
      </c>
      <c r="I19" s="331">
        <v>1135</v>
      </c>
      <c r="J19" s="331">
        <v>3154</v>
      </c>
      <c r="K19" s="331">
        <v>224</v>
      </c>
      <c r="L19" s="331">
        <v>237</v>
      </c>
      <c r="M19" s="331">
        <v>530</v>
      </c>
      <c r="N19" s="331">
        <v>1661</v>
      </c>
      <c r="O19" s="331">
        <v>934</v>
      </c>
      <c r="P19" s="331">
        <v>11582</v>
      </c>
      <c r="Q19" s="331">
        <v>1222</v>
      </c>
      <c r="R19" s="331">
        <v>2391</v>
      </c>
      <c r="S19" s="331">
        <v>247</v>
      </c>
      <c r="T19" s="331">
        <v>1555</v>
      </c>
      <c r="U19" s="331">
        <v>6282</v>
      </c>
      <c r="V19" s="331">
        <v>7</v>
      </c>
      <c r="W19" s="331">
        <v>42694</v>
      </c>
    </row>
    <row r="20" spans="1:23" s="133" customFormat="1" ht="22.5" customHeight="1" x14ac:dyDescent="0.25">
      <c r="A20" s="372" t="s">
        <v>38</v>
      </c>
      <c r="B20" s="331">
        <v>1011</v>
      </c>
      <c r="C20" s="331">
        <v>4</v>
      </c>
      <c r="D20" s="331">
        <v>1251</v>
      </c>
      <c r="E20" s="331">
        <v>12</v>
      </c>
      <c r="F20" s="331">
        <v>136</v>
      </c>
      <c r="G20" s="331">
        <v>539</v>
      </c>
      <c r="H20" s="331">
        <v>5193</v>
      </c>
      <c r="I20" s="331">
        <v>636</v>
      </c>
      <c r="J20" s="331">
        <v>2636</v>
      </c>
      <c r="K20" s="331">
        <v>168</v>
      </c>
      <c r="L20" s="331">
        <v>142</v>
      </c>
      <c r="M20" s="331">
        <v>241</v>
      </c>
      <c r="N20" s="331">
        <v>1020</v>
      </c>
      <c r="O20" s="331">
        <v>560</v>
      </c>
      <c r="P20" s="331">
        <v>1</v>
      </c>
      <c r="Q20" s="331">
        <v>1311</v>
      </c>
      <c r="R20" s="331">
        <v>9886</v>
      </c>
      <c r="S20" s="331">
        <v>141</v>
      </c>
      <c r="T20" s="331">
        <v>818</v>
      </c>
      <c r="U20" s="331">
        <v>4083</v>
      </c>
      <c r="V20" s="331">
        <v>5</v>
      </c>
      <c r="W20" s="331">
        <v>29794</v>
      </c>
    </row>
    <row r="21" spans="1:23" s="133" customFormat="1" ht="22.5" customHeight="1" x14ac:dyDescent="0.25">
      <c r="A21" s="372" t="s">
        <v>39</v>
      </c>
      <c r="B21" s="331">
        <v>375</v>
      </c>
      <c r="C21" s="331">
        <v>6</v>
      </c>
      <c r="D21" s="331">
        <v>638</v>
      </c>
      <c r="E21" s="331">
        <v>2</v>
      </c>
      <c r="F21" s="331">
        <v>87</v>
      </c>
      <c r="G21" s="331">
        <v>304</v>
      </c>
      <c r="H21" s="331">
        <v>2159</v>
      </c>
      <c r="I21" s="331">
        <v>305</v>
      </c>
      <c r="J21" s="331">
        <v>1219</v>
      </c>
      <c r="K21" s="331">
        <v>82</v>
      </c>
      <c r="L21" s="331">
        <v>60</v>
      </c>
      <c r="M21" s="331">
        <v>95</v>
      </c>
      <c r="N21" s="331">
        <v>391</v>
      </c>
      <c r="O21" s="331">
        <v>227</v>
      </c>
      <c r="P21" s="331">
        <v>0</v>
      </c>
      <c r="Q21" s="331">
        <v>460</v>
      </c>
      <c r="R21" s="331">
        <v>3247</v>
      </c>
      <c r="S21" s="331">
        <v>63</v>
      </c>
      <c r="T21" s="331">
        <v>324</v>
      </c>
      <c r="U21" s="331">
        <v>1711</v>
      </c>
      <c r="V21" s="331">
        <v>7</v>
      </c>
      <c r="W21" s="331">
        <v>11762</v>
      </c>
    </row>
    <row r="22" spans="1:23" s="133" customFormat="1" ht="22.5" customHeight="1" x14ac:dyDescent="0.25">
      <c r="A22" s="373" t="s">
        <v>40</v>
      </c>
      <c r="B22" s="331">
        <v>902</v>
      </c>
      <c r="C22" s="331">
        <v>11</v>
      </c>
      <c r="D22" s="331">
        <v>1068</v>
      </c>
      <c r="E22" s="331">
        <v>25</v>
      </c>
      <c r="F22" s="331">
        <v>116</v>
      </c>
      <c r="G22" s="331">
        <v>712</v>
      </c>
      <c r="H22" s="331">
        <v>4744</v>
      </c>
      <c r="I22" s="331">
        <v>698</v>
      </c>
      <c r="J22" s="331">
        <v>2434</v>
      </c>
      <c r="K22" s="331">
        <v>128</v>
      </c>
      <c r="L22" s="331">
        <v>162</v>
      </c>
      <c r="M22" s="331">
        <v>277</v>
      </c>
      <c r="N22" s="331">
        <v>1041</v>
      </c>
      <c r="O22" s="331">
        <v>694</v>
      </c>
      <c r="P22" s="331">
        <v>6</v>
      </c>
      <c r="Q22" s="331">
        <v>716</v>
      </c>
      <c r="R22" s="331">
        <v>4543</v>
      </c>
      <c r="S22" s="331">
        <v>141</v>
      </c>
      <c r="T22" s="331">
        <v>822</v>
      </c>
      <c r="U22" s="331">
        <v>3836</v>
      </c>
      <c r="V22" s="331">
        <v>0</v>
      </c>
      <c r="W22" s="331">
        <v>23076</v>
      </c>
    </row>
    <row r="23" spans="1:23" s="133" customFormat="1" ht="22.5" customHeight="1" x14ac:dyDescent="0.25">
      <c r="A23" s="373" t="s">
        <v>41</v>
      </c>
      <c r="B23" s="331">
        <v>68</v>
      </c>
      <c r="C23" s="331">
        <v>4</v>
      </c>
      <c r="D23" s="331">
        <v>156</v>
      </c>
      <c r="E23" s="331">
        <v>1</v>
      </c>
      <c r="F23" s="331">
        <v>21</v>
      </c>
      <c r="G23" s="331">
        <v>84</v>
      </c>
      <c r="H23" s="331">
        <v>825</v>
      </c>
      <c r="I23" s="331">
        <v>128</v>
      </c>
      <c r="J23" s="331">
        <v>507</v>
      </c>
      <c r="K23" s="331">
        <v>24</v>
      </c>
      <c r="L23" s="331">
        <v>16</v>
      </c>
      <c r="M23" s="331">
        <v>46</v>
      </c>
      <c r="N23" s="331">
        <v>111</v>
      </c>
      <c r="O23" s="331">
        <v>128</v>
      </c>
      <c r="P23" s="331">
        <v>1</v>
      </c>
      <c r="Q23" s="331">
        <v>22</v>
      </c>
      <c r="R23" s="331">
        <v>65</v>
      </c>
      <c r="S23" s="331">
        <v>32</v>
      </c>
      <c r="T23" s="331">
        <v>78</v>
      </c>
      <c r="U23" s="331">
        <v>494</v>
      </c>
      <c r="V23" s="331">
        <v>5</v>
      </c>
      <c r="W23" s="331">
        <v>2816</v>
      </c>
    </row>
    <row r="24" spans="1:23" s="133" customFormat="1" ht="22.5" customHeight="1" x14ac:dyDescent="0.25">
      <c r="A24" s="372" t="s">
        <v>42</v>
      </c>
      <c r="B24" s="331">
        <v>117</v>
      </c>
      <c r="C24" s="331">
        <v>5</v>
      </c>
      <c r="D24" s="331">
        <v>350</v>
      </c>
      <c r="E24" s="331">
        <v>2</v>
      </c>
      <c r="F24" s="331">
        <v>9</v>
      </c>
      <c r="G24" s="331">
        <v>197</v>
      </c>
      <c r="H24" s="331">
        <v>1146</v>
      </c>
      <c r="I24" s="331">
        <v>267</v>
      </c>
      <c r="J24" s="331">
        <v>863</v>
      </c>
      <c r="K24" s="331">
        <v>48</v>
      </c>
      <c r="L24" s="331">
        <v>42</v>
      </c>
      <c r="M24" s="331">
        <v>83</v>
      </c>
      <c r="N24" s="331">
        <v>220</v>
      </c>
      <c r="O24" s="331">
        <v>285</v>
      </c>
      <c r="P24" s="331">
        <v>0</v>
      </c>
      <c r="Q24" s="331">
        <v>75</v>
      </c>
      <c r="R24" s="331">
        <v>222</v>
      </c>
      <c r="S24" s="331">
        <v>44</v>
      </c>
      <c r="T24" s="331">
        <v>162</v>
      </c>
      <c r="U24" s="331">
        <v>881</v>
      </c>
      <c r="V24" s="331">
        <v>2</v>
      </c>
      <c r="W24" s="331">
        <v>5020</v>
      </c>
    </row>
    <row r="25" spans="1:23" s="133" customFormat="1" ht="22.5" customHeight="1" x14ac:dyDescent="0.25">
      <c r="A25" s="372" t="s">
        <v>43</v>
      </c>
      <c r="B25" s="331">
        <v>3222</v>
      </c>
      <c r="C25" s="331">
        <v>96</v>
      </c>
      <c r="D25" s="331">
        <v>7255</v>
      </c>
      <c r="E25" s="331">
        <v>80</v>
      </c>
      <c r="F25" s="331">
        <v>158</v>
      </c>
      <c r="G25" s="331">
        <v>3186</v>
      </c>
      <c r="H25" s="331">
        <v>32556</v>
      </c>
      <c r="I25" s="331">
        <v>4737</v>
      </c>
      <c r="J25" s="331">
        <v>8954</v>
      </c>
      <c r="K25" s="331">
        <v>2867</v>
      </c>
      <c r="L25" s="331">
        <v>4327</v>
      </c>
      <c r="M25" s="331">
        <v>2941</v>
      </c>
      <c r="N25" s="331">
        <v>13122</v>
      </c>
      <c r="O25" s="331">
        <v>5376</v>
      </c>
      <c r="P25" s="331">
        <v>4584</v>
      </c>
      <c r="Q25" s="331">
        <v>10215</v>
      </c>
      <c r="R25" s="331">
        <v>30635</v>
      </c>
      <c r="S25" s="331">
        <v>1179</v>
      </c>
      <c r="T25" s="331">
        <v>9451</v>
      </c>
      <c r="U25" s="331">
        <v>74934</v>
      </c>
      <c r="V25" s="331">
        <v>60</v>
      </c>
      <c r="W25" s="331">
        <v>219935</v>
      </c>
    </row>
    <row r="26" spans="1:23" s="133" customFormat="1" ht="19.5" customHeight="1" thickBot="1" x14ac:dyDescent="0.3">
      <c r="A26" s="324" t="s">
        <v>0</v>
      </c>
      <c r="B26" s="332">
        <v>19524</v>
      </c>
      <c r="C26" s="332">
        <v>1477</v>
      </c>
      <c r="D26" s="332">
        <v>19689</v>
      </c>
      <c r="E26" s="332">
        <v>272</v>
      </c>
      <c r="F26" s="332">
        <v>1586</v>
      </c>
      <c r="G26" s="332">
        <v>10021</v>
      </c>
      <c r="H26" s="332">
        <v>88599</v>
      </c>
      <c r="I26" s="332">
        <v>13678</v>
      </c>
      <c r="J26" s="332">
        <v>37985</v>
      </c>
      <c r="K26" s="332">
        <v>4613</v>
      </c>
      <c r="L26" s="332">
        <v>6203</v>
      </c>
      <c r="M26" s="332">
        <v>6228</v>
      </c>
      <c r="N26" s="332">
        <v>25125</v>
      </c>
      <c r="O26" s="332">
        <v>12800</v>
      </c>
      <c r="P26" s="332">
        <v>18670</v>
      </c>
      <c r="Q26" s="332">
        <v>22619</v>
      </c>
      <c r="R26" s="332">
        <v>68425</v>
      </c>
      <c r="S26" s="332">
        <v>2867</v>
      </c>
      <c r="T26" s="332">
        <v>21279</v>
      </c>
      <c r="U26" s="332">
        <v>123227</v>
      </c>
      <c r="V26" s="332">
        <v>129</v>
      </c>
      <c r="W26" s="332">
        <v>505016</v>
      </c>
    </row>
    <row r="27" spans="1:23" s="133" customFormat="1" ht="19.5" customHeight="1" thickTop="1" x14ac:dyDescent="0.2">
      <c r="A27" s="254"/>
      <c r="B27" s="255"/>
      <c r="C27" s="255"/>
      <c r="D27" s="255"/>
      <c r="E27" s="255"/>
      <c r="F27" s="255"/>
      <c r="G27" s="255"/>
      <c r="H27" s="255"/>
      <c r="I27" s="255"/>
      <c r="J27" s="255"/>
      <c r="K27" s="255"/>
      <c r="L27" s="255"/>
      <c r="M27" s="255"/>
      <c r="N27" s="255"/>
      <c r="O27" s="255"/>
      <c r="P27" s="255"/>
      <c r="Q27" s="255"/>
      <c r="R27" s="255"/>
      <c r="S27" s="255"/>
      <c r="T27" s="255"/>
      <c r="U27" s="255"/>
      <c r="V27" s="255"/>
      <c r="W27" s="255"/>
    </row>
    <row r="28" spans="1:23" ht="13.5" customHeight="1" x14ac:dyDescent="0.2">
      <c r="A28" s="50" t="s">
        <v>287</v>
      </c>
    </row>
    <row r="29" spans="1:23" x14ac:dyDescent="0.2">
      <c r="A29" s="50" t="s">
        <v>186</v>
      </c>
    </row>
  </sheetData>
  <mergeCells count="25">
    <mergeCell ref="A2:W2"/>
    <mergeCell ref="A4:W4"/>
    <mergeCell ref="B7:B9"/>
    <mergeCell ref="D7:D9"/>
    <mergeCell ref="E7:E9"/>
    <mergeCell ref="H7:H9"/>
    <mergeCell ref="I7:I9"/>
    <mergeCell ref="F7:F9"/>
    <mergeCell ref="G7:G9"/>
    <mergeCell ref="V7:V9"/>
    <mergeCell ref="L7:L9"/>
    <mergeCell ref="M7:M9"/>
    <mergeCell ref="O7:O9"/>
    <mergeCell ref="P7:P9"/>
    <mergeCell ref="Q7:Q9"/>
    <mergeCell ref="J7:J9"/>
    <mergeCell ref="K7:K9"/>
    <mergeCell ref="A5:W5"/>
    <mergeCell ref="W7:W9"/>
    <mergeCell ref="C7:C9"/>
    <mergeCell ref="N7:N9"/>
    <mergeCell ref="R7:R9"/>
    <mergeCell ref="S7:S9"/>
    <mergeCell ref="T7:T9"/>
    <mergeCell ref="U7:U9"/>
  </mergeCells>
  <pageMargins left="0.7" right="0.7" top="0.75" bottom="0.75" header="0.3" footer="0.3"/>
  <pageSetup paperSize="281" scale="49" orientation="landscape" r:id="rId1"/>
  <headerFooter>
    <oddFooter>&amp;C11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003300"/>
    <pageSetUpPr fitToPage="1"/>
  </sheetPr>
  <dimension ref="A1:X29"/>
  <sheetViews>
    <sheetView showGridLines="0" topLeftCell="B1" zoomScale="70" zoomScaleNormal="70" workbookViewId="0">
      <selection activeCell="R31" sqref="R31"/>
    </sheetView>
  </sheetViews>
  <sheetFormatPr baseColWidth="10" defaultRowHeight="12.75" x14ac:dyDescent="0.2"/>
  <cols>
    <col min="1" max="1" width="29.5703125" style="2" customWidth="1"/>
    <col min="2" max="2" width="17.28515625" style="2" customWidth="1"/>
    <col min="3" max="3" width="7.42578125" style="2" bestFit="1" customWidth="1"/>
    <col min="4" max="4" width="15.28515625" style="2" customWidth="1"/>
    <col min="5" max="5" width="19.85546875" style="2" customWidth="1"/>
    <col min="6" max="6" width="16.85546875" style="2" customWidth="1"/>
    <col min="7" max="7" width="16.5703125" style="2" bestFit="1" customWidth="1"/>
    <col min="8" max="8" width="15.42578125" style="2" customWidth="1"/>
    <col min="9" max="9" width="17.42578125" style="2" customWidth="1"/>
    <col min="10" max="10" width="19.140625" style="2" customWidth="1"/>
    <col min="11" max="11" width="17.5703125" style="2" customWidth="1"/>
    <col min="12" max="12" width="16.7109375" style="2" customWidth="1"/>
    <col min="13" max="13" width="17.7109375" style="2" customWidth="1"/>
    <col min="14" max="14" width="12.85546875" style="2" bestFit="1" customWidth="1"/>
    <col min="15" max="15" width="13" style="2" customWidth="1"/>
    <col min="16" max="16" width="17.7109375" style="2" customWidth="1"/>
    <col min="17" max="17" width="15.42578125" style="2" customWidth="1"/>
    <col min="18" max="22" width="15.85546875" style="2" customWidth="1"/>
    <col min="23" max="23" width="16.85546875" style="2" customWidth="1"/>
    <col min="24" max="16384" width="11.42578125" style="2"/>
  </cols>
  <sheetData>
    <row r="1" spans="1:24" ht="15.75" x14ac:dyDescent="0.25">
      <c r="A1" s="52" t="str">
        <f>'Cuadro 1'!A3</f>
        <v>Enero</v>
      </c>
    </row>
    <row r="2" spans="1:24" ht="18" customHeight="1" x14ac:dyDescent="0.25">
      <c r="A2" s="525" t="s">
        <v>52</v>
      </c>
      <c r="B2" s="518"/>
      <c r="C2" s="518"/>
      <c r="D2" s="518"/>
      <c r="E2" s="518"/>
      <c r="F2" s="518"/>
      <c r="G2" s="518"/>
      <c r="H2" s="518"/>
      <c r="I2" s="518"/>
      <c r="J2" s="518"/>
      <c r="K2" s="518"/>
      <c r="L2" s="518"/>
      <c r="M2" s="518"/>
      <c r="N2" s="518"/>
      <c r="O2" s="518"/>
      <c r="P2" s="518"/>
      <c r="Q2" s="518"/>
      <c r="R2" s="518"/>
      <c r="S2" s="518"/>
      <c r="T2" s="518"/>
      <c r="U2" s="518"/>
      <c r="V2" s="518"/>
      <c r="W2" s="518"/>
    </row>
    <row r="4" spans="1:24" ht="15.75" x14ac:dyDescent="0.25">
      <c r="A4" s="525" t="s">
        <v>255</v>
      </c>
      <c r="B4" s="525"/>
      <c r="C4" s="525"/>
      <c r="D4" s="525"/>
      <c r="E4" s="525"/>
      <c r="F4" s="525"/>
      <c r="G4" s="525"/>
      <c r="H4" s="525"/>
      <c r="I4" s="525"/>
      <c r="J4" s="525"/>
      <c r="K4" s="525"/>
      <c r="L4" s="451"/>
      <c r="M4" s="451"/>
      <c r="N4" s="451"/>
      <c r="O4" s="451"/>
      <c r="P4" s="451"/>
      <c r="Q4" s="451"/>
      <c r="R4" s="451"/>
      <c r="S4" s="451"/>
      <c r="T4" s="451"/>
      <c r="U4" s="451"/>
      <c r="V4" s="451"/>
      <c r="W4" s="451"/>
    </row>
    <row r="5" spans="1:24" ht="13.5" customHeight="1" thickBot="1" x14ac:dyDescent="0.25"/>
    <row r="6" spans="1:24" s="136" customFormat="1" ht="15" customHeight="1" thickTop="1" x14ac:dyDescent="0.15">
      <c r="A6" s="251"/>
      <c r="B6" s="534" t="s">
        <v>496</v>
      </c>
      <c r="C6" s="534" t="s">
        <v>454</v>
      </c>
      <c r="D6" s="534" t="s">
        <v>497</v>
      </c>
      <c r="E6" s="534" t="s">
        <v>498</v>
      </c>
      <c r="F6" s="534" t="s">
        <v>499</v>
      </c>
      <c r="G6" s="534" t="s">
        <v>458</v>
      </c>
      <c r="H6" s="534" t="s">
        <v>500</v>
      </c>
      <c r="I6" s="534" t="s">
        <v>501</v>
      </c>
      <c r="J6" s="534" t="s">
        <v>502</v>
      </c>
      <c r="K6" s="534" t="s">
        <v>503</v>
      </c>
      <c r="L6" s="534" t="s">
        <v>504</v>
      </c>
      <c r="M6" s="534" t="s">
        <v>505</v>
      </c>
      <c r="N6" s="534" t="s">
        <v>506</v>
      </c>
      <c r="O6" s="534" t="s">
        <v>507</v>
      </c>
      <c r="P6" s="534" t="s">
        <v>508</v>
      </c>
      <c r="Q6" s="534" t="s">
        <v>473</v>
      </c>
      <c r="R6" s="534" t="s">
        <v>509</v>
      </c>
      <c r="S6" s="534" t="s">
        <v>511</v>
      </c>
      <c r="T6" s="534" t="s">
        <v>513</v>
      </c>
      <c r="U6" s="534" t="s">
        <v>518</v>
      </c>
      <c r="V6" s="534" t="s">
        <v>517</v>
      </c>
      <c r="W6" s="546" t="s">
        <v>493</v>
      </c>
      <c r="X6" s="543" t="s">
        <v>254</v>
      </c>
    </row>
    <row r="7" spans="1:24" s="136" customFormat="1" ht="15" customHeight="1" x14ac:dyDescent="0.15">
      <c r="A7" s="252" t="s">
        <v>25</v>
      </c>
      <c r="B7" s="535"/>
      <c r="C7" s="535"/>
      <c r="D7" s="535"/>
      <c r="E7" s="535"/>
      <c r="F7" s="535"/>
      <c r="G7" s="535"/>
      <c r="H7" s="535"/>
      <c r="I7" s="535"/>
      <c r="J7" s="535"/>
      <c r="K7" s="535"/>
      <c r="L7" s="535"/>
      <c r="M7" s="535"/>
      <c r="N7" s="535"/>
      <c r="O7" s="535"/>
      <c r="P7" s="535"/>
      <c r="Q7" s="535"/>
      <c r="R7" s="535"/>
      <c r="S7" s="535"/>
      <c r="T7" s="535"/>
      <c r="U7" s="535"/>
      <c r="V7" s="535"/>
      <c r="W7" s="547"/>
      <c r="X7" s="544"/>
    </row>
    <row r="8" spans="1:24" s="136" customFormat="1" ht="24" customHeight="1" x14ac:dyDescent="0.15">
      <c r="A8" s="253"/>
      <c r="B8" s="536"/>
      <c r="C8" s="536"/>
      <c r="D8" s="536"/>
      <c r="E8" s="536"/>
      <c r="F8" s="536"/>
      <c r="G8" s="536"/>
      <c r="H8" s="536"/>
      <c r="I8" s="536"/>
      <c r="J8" s="536"/>
      <c r="K8" s="536"/>
      <c r="L8" s="536"/>
      <c r="M8" s="536"/>
      <c r="N8" s="536"/>
      <c r="O8" s="536"/>
      <c r="P8" s="536"/>
      <c r="Q8" s="536"/>
      <c r="R8" s="536"/>
      <c r="S8" s="536"/>
      <c r="T8" s="536"/>
      <c r="U8" s="536"/>
      <c r="V8" s="536"/>
      <c r="W8" s="548"/>
      <c r="X8" s="545"/>
    </row>
    <row r="9" spans="1:24" s="133" customFormat="1" ht="15.75" x14ac:dyDescent="0.25">
      <c r="A9" s="247" t="s">
        <v>29</v>
      </c>
      <c r="B9" s="11">
        <v>11</v>
      </c>
      <c r="C9" s="321">
        <v>134</v>
      </c>
      <c r="D9" s="321">
        <v>21</v>
      </c>
      <c r="E9" s="321">
        <v>0</v>
      </c>
      <c r="F9" s="321">
        <v>2</v>
      </c>
      <c r="G9" s="321">
        <v>69</v>
      </c>
      <c r="H9" s="321">
        <v>31</v>
      </c>
      <c r="I9" s="321">
        <v>185</v>
      </c>
      <c r="J9" s="321">
        <v>86</v>
      </c>
      <c r="K9" s="321">
        <v>44</v>
      </c>
      <c r="L9" s="321">
        <v>39</v>
      </c>
      <c r="M9" s="321">
        <v>8</v>
      </c>
      <c r="N9" s="321">
        <v>653</v>
      </c>
      <c r="O9" s="321">
        <v>152</v>
      </c>
      <c r="P9" s="321">
        <v>13</v>
      </c>
      <c r="Q9" s="321">
        <v>187</v>
      </c>
      <c r="R9" s="321">
        <v>1019</v>
      </c>
      <c r="S9" s="321">
        <v>75</v>
      </c>
      <c r="T9" s="321">
        <v>3361</v>
      </c>
      <c r="U9" s="321">
        <v>0</v>
      </c>
      <c r="V9" s="321">
        <v>1</v>
      </c>
      <c r="W9" s="321">
        <v>233</v>
      </c>
      <c r="X9" s="11">
        <v>6324</v>
      </c>
    </row>
    <row r="10" spans="1:24" s="133" customFormat="1" ht="15.75" x14ac:dyDescent="0.25">
      <c r="A10" s="248" t="s">
        <v>30</v>
      </c>
      <c r="B10" s="321">
        <v>11</v>
      </c>
      <c r="C10" s="321">
        <v>182</v>
      </c>
      <c r="D10" s="321">
        <v>19</v>
      </c>
      <c r="E10" s="321">
        <v>0</v>
      </c>
      <c r="F10" s="321">
        <v>1</v>
      </c>
      <c r="G10" s="321">
        <v>66</v>
      </c>
      <c r="H10" s="321">
        <v>56</v>
      </c>
      <c r="I10" s="321">
        <v>54</v>
      </c>
      <c r="J10" s="321">
        <v>122</v>
      </c>
      <c r="K10" s="321">
        <v>61</v>
      </c>
      <c r="L10" s="321">
        <v>49</v>
      </c>
      <c r="M10" s="321">
        <v>22</v>
      </c>
      <c r="N10" s="321">
        <v>1035</v>
      </c>
      <c r="O10" s="321">
        <v>239</v>
      </c>
      <c r="P10" s="321">
        <v>18</v>
      </c>
      <c r="Q10" s="321">
        <v>217</v>
      </c>
      <c r="R10" s="321">
        <v>1511</v>
      </c>
      <c r="S10" s="321">
        <v>123</v>
      </c>
      <c r="T10" s="321">
        <v>4963</v>
      </c>
      <c r="U10" s="321">
        <v>2</v>
      </c>
      <c r="V10" s="321">
        <v>0</v>
      </c>
      <c r="W10" s="321">
        <v>370</v>
      </c>
      <c r="X10" s="11">
        <v>9121</v>
      </c>
    </row>
    <row r="11" spans="1:24" s="133" customFormat="1" ht="15.75" x14ac:dyDescent="0.25">
      <c r="A11" s="248" t="s">
        <v>31</v>
      </c>
      <c r="B11" s="321">
        <v>6</v>
      </c>
      <c r="C11" s="321">
        <v>447</v>
      </c>
      <c r="D11" s="321">
        <v>90</v>
      </c>
      <c r="E11" s="321">
        <v>1</v>
      </c>
      <c r="F11" s="321">
        <v>2</v>
      </c>
      <c r="G11" s="321">
        <v>145</v>
      </c>
      <c r="H11" s="321">
        <v>200</v>
      </c>
      <c r="I11" s="321">
        <v>220</v>
      </c>
      <c r="J11" s="321">
        <v>198</v>
      </c>
      <c r="K11" s="321">
        <v>117</v>
      </c>
      <c r="L11" s="321">
        <v>49</v>
      </c>
      <c r="M11" s="321">
        <v>53</v>
      </c>
      <c r="N11" s="321">
        <v>1870</v>
      </c>
      <c r="O11" s="321">
        <v>454</v>
      </c>
      <c r="P11" s="321">
        <v>26</v>
      </c>
      <c r="Q11" s="321">
        <v>434</v>
      </c>
      <c r="R11" s="321">
        <v>2728</v>
      </c>
      <c r="S11" s="321">
        <v>231</v>
      </c>
      <c r="T11" s="321">
        <v>8524</v>
      </c>
      <c r="U11" s="321">
        <v>4</v>
      </c>
      <c r="V11" s="321">
        <v>1</v>
      </c>
      <c r="W11" s="321">
        <v>876</v>
      </c>
      <c r="X11" s="11">
        <v>16676</v>
      </c>
    </row>
    <row r="12" spans="1:24" s="133" customFormat="1" ht="15.75" x14ac:dyDescent="0.25">
      <c r="A12" s="248" t="s">
        <v>32</v>
      </c>
      <c r="B12" s="321">
        <v>22</v>
      </c>
      <c r="C12" s="321">
        <v>157</v>
      </c>
      <c r="D12" s="321">
        <v>31</v>
      </c>
      <c r="E12" s="321">
        <v>0</v>
      </c>
      <c r="F12" s="321">
        <v>1</v>
      </c>
      <c r="G12" s="321">
        <v>50</v>
      </c>
      <c r="H12" s="321">
        <v>48</v>
      </c>
      <c r="I12" s="321">
        <v>64</v>
      </c>
      <c r="J12" s="321">
        <v>80</v>
      </c>
      <c r="K12" s="321">
        <v>57</v>
      </c>
      <c r="L12" s="321">
        <v>20</v>
      </c>
      <c r="M12" s="321">
        <v>6</v>
      </c>
      <c r="N12" s="321">
        <v>691</v>
      </c>
      <c r="O12" s="321">
        <v>199</v>
      </c>
      <c r="P12" s="321">
        <v>14</v>
      </c>
      <c r="Q12" s="321">
        <v>110</v>
      </c>
      <c r="R12" s="321">
        <v>836</v>
      </c>
      <c r="S12" s="321">
        <v>85</v>
      </c>
      <c r="T12" s="321">
        <v>4059</v>
      </c>
      <c r="U12" s="321">
        <v>3</v>
      </c>
      <c r="V12" s="321">
        <v>0</v>
      </c>
      <c r="W12" s="321">
        <v>305</v>
      </c>
      <c r="X12" s="11">
        <v>6838</v>
      </c>
    </row>
    <row r="13" spans="1:24" s="133" customFormat="1" ht="15.75" x14ac:dyDescent="0.25">
      <c r="A13" s="248" t="s">
        <v>33</v>
      </c>
      <c r="B13" s="321">
        <v>28</v>
      </c>
      <c r="C13" s="321">
        <v>627</v>
      </c>
      <c r="D13" s="321">
        <v>45</v>
      </c>
      <c r="E13" s="321">
        <v>0</v>
      </c>
      <c r="F13" s="321">
        <v>2</v>
      </c>
      <c r="G13" s="321">
        <v>74</v>
      </c>
      <c r="H13" s="321">
        <v>121</v>
      </c>
      <c r="I13" s="321">
        <v>114</v>
      </c>
      <c r="J13" s="321">
        <v>188</v>
      </c>
      <c r="K13" s="321">
        <v>140</v>
      </c>
      <c r="L13" s="321">
        <v>49</v>
      </c>
      <c r="M13" s="321">
        <v>54</v>
      </c>
      <c r="N13" s="321">
        <v>2220</v>
      </c>
      <c r="O13" s="321">
        <v>545</v>
      </c>
      <c r="P13" s="321">
        <v>103</v>
      </c>
      <c r="Q13" s="321">
        <v>470</v>
      </c>
      <c r="R13" s="321">
        <v>3238</v>
      </c>
      <c r="S13" s="321">
        <v>262</v>
      </c>
      <c r="T13" s="321">
        <v>10877</v>
      </c>
      <c r="U13" s="321">
        <v>2</v>
      </c>
      <c r="V13" s="321">
        <v>0</v>
      </c>
      <c r="W13" s="321">
        <v>798</v>
      </c>
      <c r="X13" s="11">
        <v>19957</v>
      </c>
    </row>
    <row r="14" spans="1:24" s="133" customFormat="1" ht="15.75" x14ac:dyDescent="0.25">
      <c r="A14" s="248" t="s">
        <v>34</v>
      </c>
      <c r="B14" s="321">
        <v>131</v>
      </c>
      <c r="C14" s="321">
        <v>1447</v>
      </c>
      <c r="D14" s="321">
        <v>200</v>
      </c>
      <c r="E14" s="321">
        <v>0</v>
      </c>
      <c r="F14" s="321">
        <v>2</v>
      </c>
      <c r="G14" s="321">
        <v>467</v>
      </c>
      <c r="H14" s="321">
        <v>421</v>
      </c>
      <c r="I14" s="321">
        <v>420</v>
      </c>
      <c r="J14" s="321">
        <v>669</v>
      </c>
      <c r="K14" s="321">
        <v>575</v>
      </c>
      <c r="L14" s="321">
        <v>106</v>
      </c>
      <c r="M14" s="321">
        <v>153</v>
      </c>
      <c r="N14" s="321">
        <v>6756</v>
      </c>
      <c r="O14" s="321">
        <v>1817</v>
      </c>
      <c r="P14" s="321">
        <v>326</v>
      </c>
      <c r="Q14" s="321">
        <v>1702</v>
      </c>
      <c r="R14" s="321">
        <v>8275</v>
      </c>
      <c r="S14" s="321">
        <v>1130</v>
      </c>
      <c r="T14" s="321">
        <v>22137</v>
      </c>
      <c r="U14" s="321">
        <v>7</v>
      </c>
      <c r="V14" s="321">
        <v>1</v>
      </c>
      <c r="W14" s="321">
        <v>1668</v>
      </c>
      <c r="X14" s="11">
        <v>48410</v>
      </c>
    </row>
    <row r="15" spans="1:24" s="133" customFormat="1" ht="15.75" x14ac:dyDescent="0.25">
      <c r="A15" s="248" t="s">
        <v>99</v>
      </c>
      <c r="B15" s="321">
        <v>73</v>
      </c>
      <c r="C15" s="321">
        <v>484</v>
      </c>
      <c r="D15" s="321">
        <v>68</v>
      </c>
      <c r="E15" s="321">
        <v>1</v>
      </c>
      <c r="F15" s="321">
        <v>3</v>
      </c>
      <c r="G15" s="321">
        <v>111</v>
      </c>
      <c r="H15" s="321">
        <v>153</v>
      </c>
      <c r="I15" s="321">
        <v>124</v>
      </c>
      <c r="J15" s="321">
        <v>218</v>
      </c>
      <c r="K15" s="321">
        <v>151</v>
      </c>
      <c r="L15" s="321">
        <v>38</v>
      </c>
      <c r="M15" s="321">
        <v>58</v>
      </c>
      <c r="N15" s="321">
        <v>2237</v>
      </c>
      <c r="O15" s="321">
        <v>465</v>
      </c>
      <c r="P15" s="321">
        <v>153</v>
      </c>
      <c r="Q15" s="321">
        <v>448</v>
      </c>
      <c r="R15" s="321">
        <v>3535</v>
      </c>
      <c r="S15" s="321">
        <v>232</v>
      </c>
      <c r="T15" s="321">
        <v>8829</v>
      </c>
      <c r="U15" s="321">
        <v>2</v>
      </c>
      <c r="V15" s="321">
        <v>0</v>
      </c>
      <c r="W15" s="321">
        <v>811</v>
      </c>
      <c r="X15" s="11">
        <v>18194</v>
      </c>
    </row>
    <row r="16" spans="1:24" s="133" customFormat="1" ht="15.75" x14ac:dyDescent="0.25">
      <c r="A16" s="248" t="s">
        <v>36</v>
      </c>
      <c r="B16" s="321">
        <v>57</v>
      </c>
      <c r="C16" s="321">
        <v>724</v>
      </c>
      <c r="D16" s="321">
        <v>84</v>
      </c>
      <c r="E16" s="321">
        <v>1</v>
      </c>
      <c r="F16" s="321">
        <v>0</v>
      </c>
      <c r="G16" s="321">
        <v>167</v>
      </c>
      <c r="H16" s="321">
        <v>182</v>
      </c>
      <c r="I16" s="321">
        <v>176</v>
      </c>
      <c r="J16" s="321">
        <v>214</v>
      </c>
      <c r="K16" s="321">
        <v>233</v>
      </c>
      <c r="L16" s="321">
        <v>49</v>
      </c>
      <c r="M16" s="321">
        <v>40</v>
      </c>
      <c r="N16" s="321">
        <v>2885</v>
      </c>
      <c r="O16" s="321">
        <v>531</v>
      </c>
      <c r="P16" s="321">
        <v>45</v>
      </c>
      <c r="Q16" s="321">
        <v>606</v>
      </c>
      <c r="R16" s="321">
        <v>4169</v>
      </c>
      <c r="S16" s="321">
        <v>276</v>
      </c>
      <c r="T16" s="321">
        <v>10944</v>
      </c>
      <c r="U16" s="321">
        <v>4</v>
      </c>
      <c r="V16" s="321">
        <v>0</v>
      </c>
      <c r="W16" s="321">
        <v>991</v>
      </c>
      <c r="X16" s="11">
        <v>22378</v>
      </c>
    </row>
    <row r="17" spans="1:24" s="133" customFormat="1" ht="15.75" x14ac:dyDescent="0.25">
      <c r="A17" s="248" t="s">
        <v>490</v>
      </c>
      <c r="B17" s="321">
        <v>26</v>
      </c>
      <c r="C17" s="321">
        <v>339</v>
      </c>
      <c r="D17" s="321">
        <v>18</v>
      </c>
      <c r="E17" s="321">
        <v>0</v>
      </c>
      <c r="F17" s="321">
        <v>0</v>
      </c>
      <c r="G17" s="321">
        <v>27</v>
      </c>
      <c r="H17" s="321">
        <v>43</v>
      </c>
      <c r="I17" s="321">
        <v>109</v>
      </c>
      <c r="J17" s="321">
        <v>107</v>
      </c>
      <c r="K17" s="321">
        <v>57</v>
      </c>
      <c r="L17" s="321">
        <v>26</v>
      </c>
      <c r="M17" s="321">
        <v>20</v>
      </c>
      <c r="N17" s="321">
        <v>1130</v>
      </c>
      <c r="O17" s="321">
        <v>401</v>
      </c>
      <c r="P17" s="321">
        <v>15</v>
      </c>
      <c r="Q17" s="321">
        <v>312</v>
      </c>
      <c r="R17" s="321">
        <v>2180</v>
      </c>
      <c r="S17" s="321">
        <v>88</v>
      </c>
      <c r="T17" s="321">
        <v>4891</v>
      </c>
      <c r="U17" s="321">
        <v>2</v>
      </c>
      <c r="V17" s="321">
        <v>0</v>
      </c>
      <c r="W17" s="321">
        <v>368</v>
      </c>
      <c r="X17" s="11">
        <v>10159</v>
      </c>
    </row>
    <row r="18" spans="1:24" s="133" customFormat="1" ht="15.75" x14ac:dyDescent="0.25">
      <c r="A18" s="248" t="s">
        <v>37</v>
      </c>
      <c r="B18" s="321">
        <v>77</v>
      </c>
      <c r="C18" s="321">
        <v>1410</v>
      </c>
      <c r="D18" s="321">
        <v>126</v>
      </c>
      <c r="E18" s="321">
        <v>3</v>
      </c>
      <c r="F18" s="321">
        <v>2</v>
      </c>
      <c r="G18" s="321">
        <v>335</v>
      </c>
      <c r="H18" s="321">
        <v>295</v>
      </c>
      <c r="I18" s="321">
        <v>279</v>
      </c>
      <c r="J18" s="321">
        <v>436</v>
      </c>
      <c r="K18" s="321">
        <v>334</v>
      </c>
      <c r="L18" s="321">
        <v>96</v>
      </c>
      <c r="M18" s="321">
        <v>57</v>
      </c>
      <c r="N18" s="321">
        <v>5271</v>
      </c>
      <c r="O18" s="321">
        <v>1517</v>
      </c>
      <c r="P18" s="321">
        <v>115</v>
      </c>
      <c r="Q18" s="321">
        <v>1317</v>
      </c>
      <c r="R18" s="321">
        <v>8993</v>
      </c>
      <c r="S18" s="321">
        <v>563</v>
      </c>
      <c r="T18" s="321">
        <v>19033</v>
      </c>
      <c r="U18" s="321">
        <v>2</v>
      </c>
      <c r="V18" s="321">
        <v>0</v>
      </c>
      <c r="W18" s="321">
        <v>2772</v>
      </c>
      <c r="X18" s="11">
        <v>43033</v>
      </c>
    </row>
    <row r="19" spans="1:24" s="133" customFormat="1" ht="15.75" x14ac:dyDescent="0.25">
      <c r="A19" s="248" t="s">
        <v>38</v>
      </c>
      <c r="B19" s="321">
        <v>28</v>
      </c>
      <c r="C19" s="321">
        <v>997</v>
      </c>
      <c r="D19" s="321">
        <v>44</v>
      </c>
      <c r="E19" s="321">
        <v>1</v>
      </c>
      <c r="F19" s="321">
        <v>0</v>
      </c>
      <c r="G19" s="321">
        <v>113</v>
      </c>
      <c r="H19" s="321">
        <v>96</v>
      </c>
      <c r="I19" s="321">
        <v>179</v>
      </c>
      <c r="J19" s="321">
        <v>262</v>
      </c>
      <c r="K19" s="321">
        <v>188</v>
      </c>
      <c r="L19" s="321">
        <v>48</v>
      </c>
      <c r="M19" s="321">
        <v>44</v>
      </c>
      <c r="N19" s="321">
        <v>3274</v>
      </c>
      <c r="O19" s="321">
        <v>854</v>
      </c>
      <c r="P19" s="321">
        <v>25</v>
      </c>
      <c r="Q19" s="321">
        <v>724</v>
      </c>
      <c r="R19" s="321">
        <v>4621</v>
      </c>
      <c r="S19" s="321">
        <v>308</v>
      </c>
      <c r="T19" s="321">
        <v>12152</v>
      </c>
      <c r="U19" s="321">
        <v>0</v>
      </c>
      <c r="V19" s="321">
        <v>0</v>
      </c>
      <c r="W19" s="321">
        <v>852</v>
      </c>
      <c r="X19" s="11">
        <v>24810</v>
      </c>
    </row>
    <row r="20" spans="1:24" s="133" customFormat="1" ht="15.75" x14ac:dyDescent="0.25">
      <c r="A20" s="248" t="s">
        <v>39</v>
      </c>
      <c r="B20" s="321">
        <v>15</v>
      </c>
      <c r="C20" s="321">
        <v>311</v>
      </c>
      <c r="D20" s="321">
        <v>34</v>
      </c>
      <c r="E20" s="321">
        <v>0</v>
      </c>
      <c r="F20" s="321">
        <v>0</v>
      </c>
      <c r="G20" s="321">
        <v>105</v>
      </c>
      <c r="H20" s="321">
        <v>49</v>
      </c>
      <c r="I20" s="321">
        <v>46</v>
      </c>
      <c r="J20" s="321">
        <v>97</v>
      </c>
      <c r="K20" s="321">
        <v>73</v>
      </c>
      <c r="L20" s="321">
        <v>13</v>
      </c>
      <c r="M20" s="321">
        <v>10</v>
      </c>
      <c r="N20" s="321">
        <v>1216</v>
      </c>
      <c r="O20" s="321">
        <v>357</v>
      </c>
      <c r="P20" s="321">
        <v>57</v>
      </c>
      <c r="Q20" s="321">
        <v>264</v>
      </c>
      <c r="R20" s="321">
        <v>1521</v>
      </c>
      <c r="S20" s="321">
        <v>182</v>
      </c>
      <c r="T20" s="321">
        <v>4949</v>
      </c>
      <c r="U20" s="321">
        <v>0</v>
      </c>
      <c r="V20" s="321">
        <v>1</v>
      </c>
      <c r="W20" s="321">
        <v>425</v>
      </c>
      <c r="X20" s="11">
        <v>9725</v>
      </c>
    </row>
    <row r="21" spans="1:24" s="133" customFormat="1" ht="15.75" x14ac:dyDescent="0.25">
      <c r="A21" s="249" t="s">
        <v>40</v>
      </c>
      <c r="B21" s="321">
        <v>49</v>
      </c>
      <c r="C21" s="321">
        <v>606</v>
      </c>
      <c r="D21" s="321">
        <v>106</v>
      </c>
      <c r="E21" s="321">
        <v>1</v>
      </c>
      <c r="F21" s="321">
        <v>1</v>
      </c>
      <c r="G21" s="321">
        <v>228</v>
      </c>
      <c r="H21" s="321">
        <v>86</v>
      </c>
      <c r="I21" s="321">
        <v>132</v>
      </c>
      <c r="J21" s="321">
        <v>218</v>
      </c>
      <c r="K21" s="321">
        <v>141</v>
      </c>
      <c r="L21" s="321">
        <v>39</v>
      </c>
      <c r="M21" s="321">
        <v>39</v>
      </c>
      <c r="N21" s="321">
        <v>2817</v>
      </c>
      <c r="O21" s="321">
        <v>709</v>
      </c>
      <c r="P21" s="321">
        <v>27</v>
      </c>
      <c r="Q21" s="321">
        <v>496</v>
      </c>
      <c r="R21" s="321">
        <v>3433</v>
      </c>
      <c r="S21" s="321">
        <v>291</v>
      </c>
      <c r="T21" s="321">
        <v>10327</v>
      </c>
      <c r="U21" s="321">
        <v>4</v>
      </c>
      <c r="V21" s="321">
        <v>0</v>
      </c>
      <c r="W21" s="321">
        <v>1450</v>
      </c>
      <c r="X21" s="11">
        <v>21200</v>
      </c>
    </row>
    <row r="22" spans="1:24" s="133" customFormat="1" ht="15.75" x14ac:dyDescent="0.25">
      <c r="A22" s="249" t="s">
        <v>41</v>
      </c>
      <c r="B22" s="321">
        <v>14</v>
      </c>
      <c r="C22" s="321">
        <v>86</v>
      </c>
      <c r="D22" s="321">
        <v>7</v>
      </c>
      <c r="E22" s="321">
        <v>2</v>
      </c>
      <c r="F22" s="321">
        <v>0</v>
      </c>
      <c r="G22" s="321">
        <v>46</v>
      </c>
      <c r="H22" s="321">
        <v>52</v>
      </c>
      <c r="I22" s="321">
        <v>23</v>
      </c>
      <c r="J22" s="321">
        <v>43</v>
      </c>
      <c r="K22" s="321">
        <v>17</v>
      </c>
      <c r="L22" s="321">
        <v>3</v>
      </c>
      <c r="M22" s="321">
        <v>3</v>
      </c>
      <c r="N22" s="321">
        <v>433</v>
      </c>
      <c r="O22" s="321">
        <v>121</v>
      </c>
      <c r="P22" s="321">
        <v>15</v>
      </c>
      <c r="Q22" s="321">
        <v>92</v>
      </c>
      <c r="R22" s="321">
        <v>448</v>
      </c>
      <c r="S22" s="321">
        <v>63</v>
      </c>
      <c r="T22" s="321">
        <v>2674</v>
      </c>
      <c r="U22" s="321">
        <v>0</v>
      </c>
      <c r="V22" s="321">
        <v>0</v>
      </c>
      <c r="W22" s="321">
        <v>231</v>
      </c>
      <c r="X22" s="11">
        <v>4373</v>
      </c>
    </row>
    <row r="23" spans="1:24" s="133" customFormat="1" ht="15.75" x14ac:dyDescent="0.25">
      <c r="A23" s="248" t="s">
        <v>42</v>
      </c>
      <c r="B23" s="321">
        <v>23</v>
      </c>
      <c r="C23" s="321">
        <v>116</v>
      </c>
      <c r="D23" s="321">
        <v>27</v>
      </c>
      <c r="E23" s="321">
        <v>1</v>
      </c>
      <c r="F23" s="321">
        <v>1</v>
      </c>
      <c r="G23" s="321">
        <v>154</v>
      </c>
      <c r="H23" s="321">
        <v>42</v>
      </c>
      <c r="I23" s="321">
        <v>120</v>
      </c>
      <c r="J23" s="321">
        <v>70</v>
      </c>
      <c r="K23" s="321">
        <v>45</v>
      </c>
      <c r="L23" s="321">
        <v>10</v>
      </c>
      <c r="M23" s="321">
        <v>10</v>
      </c>
      <c r="N23" s="321">
        <v>635</v>
      </c>
      <c r="O23" s="321">
        <v>221</v>
      </c>
      <c r="P23" s="321">
        <v>32</v>
      </c>
      <c r="Q23" s="321">
        <v>139</v>
      </c>
      <c r="R23" s="321">
        <v>863</v>
      </c>
      <c r="S23" s="321">
        <v>76</v>
      </c>
      <c r="T23" s="321">
        <v>2947</v>
      </c>
      <c r="U23" s="321">
        <v>0</v>
      </c>
      <c r="V23" s="321">
        <v>0</v>
      </c>
      <c r="W23" s="321">
        <v>331</v>
      </c>
      <c r="X23" s="11">
        <v>5863</v>
      </c>
    </row>
    <row r="24" spans="1:24" s="133" customFormat="1" ht="15.75" x14ac:dyDescent="0.25">
      <c r="A24" s="248" t="s">
        <v>43</v>
      </c>
      <c r="B24" s="321">
        <v>108</v>
      </c>
      <c r="C24" s="321">
        <v>6414</v>
      </c>
      <c r="D24" s="321">
        <v>575</v>
      </c>
      <c r="E24" s="321">
        <v>10</v>
      </c>
      <c r="F24" s="321">
        <v>18</v>
      </c>
      <c r="G24" s="321">
        <v>1177</v>
      </c>
      <c r="H24" s="321">
        <v>914</v>
      </c>
      <c r="I24" s="321">
        <v>1132</v>
      </c>
      <c r="J24" s="321">
        <v>3469</v>
      </c>
      <c r="K24" s="321">
        <v>3538</v>
      </c>
      <c r="L24" s="321">
        <v>732</v>
      </c>
      <c r="M24" s="321">
        <v>928</v>
      </c>
      <c r="N24" s="321">
        <v>36951</v>
      </c>
      <c r="O24" s="321">
        <v>8910</v>
      </c>
      <c r="P24" s="321">
        <v>1123</v>
      </c>
      <c r="Q24" s="321">
        <v>6708</v>
      </c>
      <c r="R24" s="321">
        <v>35910</v>
      </c>
      <c r="S24" s="321">
        <v>6157</v>
      </c>
      <c r="T24" s="321">
        <v>131323</v>
      </c>
      <c r="U24" s="321">
        <v>44</v>
      </c>
      <c r="V24" s="321">
        <v>5</v>
      </c>
      <c r="W24" s="321">
        <v>11525</v>
      </c>
      <c r="X24" s="11">
        <v>257671</v>
      </c>
    </row>
    <row r="25" spans="1:24" s="133" customFormat="1" ht="15.75" x14ac:dyDescent="0.25">
      <c r="A25" s="256" t="s">
        <v>493</v>
      </c>
      <c r="B25" s="321">
        <v>1</v>
      </c>
      <c r="C25" s="321">
        <v>65</v>
      </c>
      <c r="D25" s="321">
        <v>5</v>
      </c>
      <c r="E25" s="321">
        <v>0</v>
      </c>
      <c r="F25" s="321">
        <v>0</v>
      </c>
      <c r="G25" s="321">
        <v>10</v>
      </c>
      <c r="H25" s="321">
        <v>7</v>
      </c>
      <c r="I25" s="321">
        <v>10</v>
      </c>
      <c r="J25" s="321">
        <v>39</v>
      </c>
      <c r="K25" s="321">
        <v>33</v>
      </c>
      <c r="L25" s="321">
        <v>10</v>
      </c>
      <c r="M25" s="321">
        <v>39</v>
      </c>
      <c r="N25" s="321">
        <v>309</v>
      </c>
      <c r="O25" s="321">
        <v>36</v>
      </c>
      <c r="P25" s="321">
        <v>1</v>
      </c>
      <c r="Q25" s="321">
        <v>59</v>
      </c>
      <c r="R25" s="321">
        <v>421</v>
      </c>
      <c r="S25" s="321">
        <v>46</v>
      </c>
      <c r="T25" s="321">
        <v>2041</v>
      </c>
      <c r="U25" s="321">
        <v>0</v>
      </c>
      <c r="V25" s="321">
        <v>0</v>
      </c>
      <c r="W25" s="321">
        <v>4149</v>
      </c>
      <c r="X25" s="11">
        <v>7281</v>
      </c>
    </row>
    <row r="26" spans="1:24" s="133" customFormat="1" ht="19.5" customHeight="1" thickBot="1" x14ac:dyDescent="0.3">
      <c r="A26" s="38" t="s">
        <v>0</v>
      </c>
      <c r="B26" s="250">
        <v>680</v>
      </c>
      <c r="C26" s="250">
        <v>14546</v>
      </c>
      <c r="D26" s="250">
        <v>1500</v>
      </c>
      <c r="E26" s="250">
        <v>21</v>
      </c>
      <c r="F26" s="250">
        <v>35</v>
      </c>
      <c r="G26" s="250">
        <v>3344</v>
      </c>
      <c r="H26" s="250">
        <v>2796</v>
      </c>
      <c r="I26" s="250">
        <v>3387</v>
      </c>
      <c r="J26" s="250">
        <v>6516</v>
      </c>
      <c r="K26" s="250">
        <v>5804</v>
      </c>
      <c r="L26" s="250">
        <v>1376</v>
      </c>
      <c r="M26" s="250">
        <v>1544</v>
      </c>
      <c r="N26" s="250">
        <v>70383</v>
      </c>
      <c r="O26" s="250">
        <v>17528</v>
      </c>
      <c r="P26" s="250">
        <v>2108</v>
      </c>
      <c r="Q26" s="250">
        <v>14285</v>
      </c>
      <c r="R26" s="250">
        <v>83701</v>
      </c>
      <c r="S26" s="250">
        <v>10188</v>
      </c>
      <c r="T26" s="250">
        <v>264031</v>
      </c>
      <c r="U26" s="250">
        <v>76</v>
      </c>
      <c r="V26" s="250">
        <v>9</v>
      </c>
      <c r="W26" s="250">
        <v>28155</v>
      </c>
      <c r="X26" s="250">
        <v>532013</v>
      </c>
    </row>
    <row r="27" spans="1:24" ht="14.25" customHeight="1" thickTop="1" x14ac:dyDescent="0.2">
      <c r="A27" s="24" t="s">
        <v>202</v>
      </c>
    </row>
    <row r="28" spans="1:24" x14ac:dyDescent="0.2">
      <c r="A28" s="50" t="s">
        <v>186</v>
      </c>
    </row>
    <row r="29" spans="1:24" x14ac:dyDescent="0.2">
      <c r="A29" s="49" t="s">
        <v>314</v>
      </c>
    </row>
  </sheetData>
  <mergeCells count="25">
    <mergeCell ref="F6:F8"/>
    <mergeCell ref="W6:W8"/>
    <mergeCell ref="G6:G8"/>
    <mergeCell ref="J6:J8"/>
    <mergeCell ref="K6:K8"/>
    <mergeCell ref="S6:S8"/>
    <mergeCell ref="T6:T8"/>
    <mergeCell ref="U6:U8"/>
    <mergeCell ref="V6:V8"/>
    <mergeCell ref="A4:W4"/>
    <mergeCell ref="X6:X8"/>
    <mergeCell ref="A2:W2"/>
    <mergeCell ref="R6:R8"/>
    <mergeCell ref="L6:L8"/>
    <mergeCell ref="M6:M8"/>
    <mergeCell ref="O6:O8"/>
    <mergeCell ref="P6:P8"/>
    <mergeCell ref="Q6:Q8"/>
    <mergeCell ref="B6:B8"/>
    <mergeCell ref="D6:D8"/>
    <mergeCell ref="E6:E8"/>
    <mergeCell ref="H6:H8"/>
    <mergeCell ref="I6:I8"/>
    <mergeCell ref="C6:C8"/>
    <mergeCell ref="N6:N8"/>
  </mergeCells>
  <pageMargins left="0.7" right="0.7" top="0.75" bottom="0.75" header="0.3" footer="0.3"/>
  <pageSetup paperSize="281" scale="47" orientation="landscape" r:id="rId1"/>
  <headerFooter>
    <oddFooter>&amp;C12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003300"/>
    <pageSetUpPr fitToPage="1"/>
  </sheetPr>
  <dimension ref="A1:X29"/>
  <sheetViews>
    <sheetView showGridLines="0" zoomScale="70" zoomScaleNormal="70" workbookViewId="0">
      <selection activeCell="X16" sqref="X16"/>
    </sheetView>
  </sheetViews>
  <sheetFormatPr baseColWidth="10" defaultRowHeight="12.75" x14ac:dyDescent="0.2"/>
  <cols>
    <col min="1" max="1" width="24.5703125" style="2" customWidth="1"/>
    <col min="2" max="2" width="15.7109375" style="2" customWidth="1"/>
    <col min="3" max="3" width="6.85546875" style="2" bestFit="1" customWidth="1"/>
    <col min="4" max="4" width="13.5703125" style="2" customWidth="1"/>
    <col min="5" max="5" width="17.85546875" style="2" customWidth="1"/>
    <col min="6" max="6" width="15.28515625" style="2" customWidth="1"/>
    <col min="7" max="7" width="14.5703125" style="2" bestFit="1" customWidth="1"/>
    <col min="8" max="8" width="15.42578125" style="2" customWidth="1"/>
    <col min="9" max="9" width="17.140625" style="2" customWidth="1"/>
    <col min="10" max="10" width="17.5703125" style="2" customWidth="1"/>
    <col min="11" max="12" width="16.28515625" style="2" customWidth="1"/>
    <col min="13" max="13" width="17.28515625" style="2" customWidth="1"/>
    <col min="14" max="14" width="11.28515625" style="2" bestFit="1" customWidth="1"/>
    <col min="15" max="15" width="12.5703125" style="2" customWidth="1"/>
    <col min="16" max="16" width="16.28515625" style="2" customWidth="1"/>
    <col min="17" max="17" width="15.28515625" style="2" customWidth="1"/>
    <col min="18" max="22" width="13.85546875" style="2" customWidth="1"/>
    <col min="23" max="23" width="16" style="2" customWidth="1"/>
    <col min="24" max="24" width="20.5703125" style="2" customWidth="1"/>
    <col min="25" max="16384" width="11.42578125" style="2"/>
  </cols>
  <sheetData>
    <row r="1" spans="1:24" ht="15.75" x14ac:dyDescent="0.25">
      <c r="A1" s="52" t="str">
        <f>'Cuadro 1'!A3</f>
        <v>Enero</v>
      </c>
    </row>
    <row r="2" spans="1:24" ht="18" customHeight="1" x14ac:dyDescent="0.25">
      <c r="A2" s="525" t="s">
        <v>55</v>
      </c>
      <c r="B2" s="451"/>
      <c r="C2" s="451"/>
      <c r="D2" s="451"/>
      <c r="E2" s="451"/>
      <c r="F2" s="451"/>
      <c r="G2" s="451"/>
      <c r="H2" s="451"/>
      <c r="I2" s="451"/>
      <c r="J2" s="451"/>
      <c r="K2" s="451"/>
      <c r="L2" s="451"/>
      <c r="M2" s="451"/>
      <c r="N2" s="451"/>
      <c r="O2" s="451"/>
      <c r="P2" s="451"/>
      <c r="Q2" s="451"/>
      <c r="R2" s="451"/>
      <c r="S2" s="451"/>
      <c r="T2" s="451"/>
      <c r="U2" s="451"/>
      <c r="V2" s="451"/>
      <c r="W2" s="451"/>
    </row>
    <row r="3" spans="1:24" ht="12.75" customHeight="1" x14ac:dyDescent="0.25">
      <c r="A3" s="6"/>
      <c r="B3" s="7"/>
      <c r="C3" s="7"/>
      <c r="D3" s="7"/>
      <c r="E3" s="7"/>
      <c r="F3" s="7"/>
      <c r="G3" s="7"/>
      <c r="H3" s="7"/>
      <c r="I3" s="7"/>
      <c r="J3" s="7"/>
      <c r="K3" s="7"/>
    </row>
    <row r="4" spans="1:24" ht="15.75" customHeight="1" x14ac:dyDescent="0.25">
      <c r="A4" s="525" t="s">
        <v>255</v>
      </c>
      <c r="B4" s="525"/>
      <c r="C4" s="525"/>
      <c r="D4" s="525"/>
      <c r="E4" s="525"/>
      <c r="F4" s="525"/>
      <c r="G4" s="525"/>
      <c r="H4" s="525"/>
      <c r="I4" s="525"/>
      <c r="J4" s="525"/>
      <c r="K4" s="525"/>
      <c r="L4" s="451"/>
      <c r="M4" s="451"/>
      <c r="N4" s="451"/>
      <c r="O4" s="451"/>
      <c r="P4" s="451"/>
      <c r="Q4" s="451"/>
      <c r="R4" s="451"/>
      <c r="S4" s="451"/>
      <c r="T4" s="451"/>
      <c r="U4" s="451"/>
      <c r="V4" s="451"/>
      <c r="W4" s="451"/>
    </row>
    <row r="5" spans="1:24" ht="15.75" customHeight="1" x14ac:dyDescent="0.2">
      <c r="A5" s="540" t="s">
        <v>326</v>
      </c>
      <c r="B5" s="542"/>
      <c r="C5" s="542"/>
      <c r="D5" s="542"/>
      <c r="E5" s="542"/>
      <c r="F5" s="542"/>
      <c r="G5" s="542"/>
      <c r="H5" s="542"/>
      <c r="I5" s="542"/>
      <c r="J5" s="542"/>
      <c r="K5" s="542"/>
      <c r="L5" s="542"/>
      <c r="M5" s="542"/>
      <c r="N5" s="542"/>
      <c r="O5" s="542"/>
      <c r="P5" s="542"/>
      <c r="Q5" s="542"/>
      <c r="R5" s="542"/>
      <c r="S5" s="542"/>
      <c r="T5" s="542"/>
      <c r="U5" s="542"/>
      <c r="V5" s="542"/>
      <c r="W5" s="542"/>
    </row>
    <row r="6" spans="1:24" ht="13.5" customHeight="1" thickBot="1" x14ac:dyDescent="0.25"/>
    <row r="7" spans="1:24" s="139" customFormat="1" ht="15" customHeight="1" thickTop="1" x14ac:dyDescent="0.15">
      <c r="A7" s="375"/>
      <c r="B7" s="526" t="s">
        <v>496</v>
      </c>
      <c r="C7" s="526" t="s">
        <v>454</v>
      </c>
      <c r="D7" s="526" t="s">
        <v>497</v>
      </c>
      <c r="E7" s="526" t="s">
        <v>498</v>
      </c>
      <c r="F7" s="526" t="s">
        <v>499</v>
      </c>
      <c r="G7" s="526" t="s">
        <v>458</v>
      </c>
      <c r="H7" s="526" t="s">
        <v>500</v>
      </c>
      <c r="I7" s="526" t="s">
        <v>501</v>
      </c>
      <c r="J7" s="526" t="s">
        <v>502</v>
      </c>
      <c r="K7" s="526" t="s">
        <v>503</v>
      </c>
      <c r="L7" s="526" t="s">
        <v>504</v>
      </c>
      <c r="M7" s="526" t="s">
        <v>505</v>
      </c>
      <c r="N7" s="526" t="s">
        <v>506</v>
      </c>
      <c r="O7" s="526" t="s">
        <v>507</v>
      </c>
      <c r="P7" s="526" t="s">
        <v>508</v>
      </c>
      <c r="Q7" s="526" t="s">
        <v>473</v>
      </c>
      <c r="R7" s="526" t="s">
        <v>509</v>
      </c>
      <c r="S7" s="526" t="s">
        <v>511</v>
      </c>
      <c r="T7" s="526" t="s">
        <v>513</v>
      </c>
      <c r="U7" s="526" t="s">
        <v>518</v>
      </c>
      <c r="V7" s="526" t="s">
        <v>517</v>
      </c>
      <c r="W7" s="529" t="s">
        <v>492</v>
      </c>
      <c r="X7" s="532" t="s">
        <v>254</v>
      </c>
    </row>
    <row r="8" spans="1:24" s="139" customFormat="1" ht="15" customHeight="1" x14ac:dyDescent="0.15">
      <c r="A8" s="376" t="s">
        <v>25</v>
      </c>
      <c r="B8" s="527"/>
      <c r="C8" s="527"/>
      <c r="D8" s="527"/>
      <c r="E8" s="527"/>
      <c r="F8" s="527"/>
      <c r="G8" s="527"/>
      <c r="H8" s="527"/>
      <c r="I8" s="527"/>
      <c r="J8" s="527"/>
      <c r="K8" s="527"/>
      <c r="L8" s="527"/>
      <c r="M8" s="527"/>
      <c r="N8" s="527"/>
      <c r="O8" s="527"/>
      <c r="P8" s="527"/>
      <c r="Q8" s="527"/>
      <c r="R8" s="527"/>
      <c r="S8" s="527"/>
      <c r="T8" s="527"/>
      <c r="U8" s="527"/>
      <c r="V8" s="527"/>
      <c r="W8" s="530"/>
      <c r="X8" s="533"/>
    </row>
    <row r="9" spans="1:24" s="139" customFormat="1" ht="24" customHeight="1" x14ac:dyDescent="0.15">
      <c r="A9" s="377"/>
      <c r="B9" s="528"/>
      <c r="C9" s="528"/>
      <c r="D9" s="528"/>
      <c r="E9" s="528"/>
      <c r="F9" s="528"/>
      <c r="G9" s="528"/>
      <c r="H9" s="528"/>
      <c r="I9" s="528"/>
      <c r="J9" s="528"/>
      <c r="K9" s="528"/>
      <c r="L9" s="528"/>
      <c r="M9" s="528"/>
      <c r="N9" s="528"/>
      <c r="O9" s="528"/>
      <c r="P9" s="528"/>
      <c r="Q9" s="528"/>
      <c r="R9" s="528"/>
      <c r="S9" s="528"/>
      <c r="T9" s="528"/>
      <c r="U9" s="528"/>
      <c r="V9" s="528"/>
      <c r="W9" s="531"/>
      <c r="X9" s="514"/>
    </row>
    <row r="10" spans="1:24" s="126" customFormat="1" ht="15.75" x14ac:dyDescent="0.25">
      <c r="A10" s="370" t="s">
        <v>29</v>
      </c>
      <c r="B10" s="331">
        <v>11</v>
      </c>
      <c r="C10" s="331">
        <v>78</v>
      </c>
      <c r="D10" s="331">
        <v>18</v>
      </c>
      <c r="E10" s="331">
        <v>0</v>
      </c>
      <c r="F10" s="331">
        <v>2</v>
      </c>
      <c r="G10" s="331">
        <v>68</v>
      </c>
      <c r="H10" s="331">
        <v>17</v>
      </c>
      <c r="I10" s="331">
        <v>173</v>
      </c>
      <c r="J10" s="331">
        <v>55</v>
      </c>
      <c r="K10" s="331">
        <v>33</v>
      </c>
      <c r="L10" s="331">
        <v>12</v>
      </c>
      <c r="M10" s="331">
        <v>5</v>
      </c>
      <c r="N10" s="331">
        <v>329</v>
      </c>
      <c r="O10" s="331">
        <v>93</v>
      </c>
      <c r="P10" s="331">
        <v>8</v>
      </c>
      <c r="Q10" s="331">
        <v>98</v>
      </c>
      <c r="R10" s="331">
        <v>302</v>
      </c>
      <c r="S10" s="331">
        <v>38</v>
      </c>
      <c r="T10" s="331">
        <v>1481</v>
      </c>
      <c r="U10" s="331">
        <v>0</v>
      </c>
      <c r="V10" s="331">
        <v>0</v>
      </c>
      <c r="W10" s="331">
        <v>52</v>
      </c>
      <c r="X10" s="331">
        <v>2873</v>
      </c>
    </row>
    <row r="11" spans="1:24" s="126" customFormat="1" ht="15.75" x14ac:dyDescent="0.25">
      <c r="A11" s="372" t="s">
        <v>30</v>
      </c>
      <c r="B11" s="331">
        <v>7</v>
      </c>
      <c r="C11" s="331">
        <v>101</v>
      </c>
      <c r="D11" s="331">
        <v>18</v>
      </c>
      <c r="E11" s="331">
        <v>0</v>
      </c>
      <c r="F11" s="331">
        <v>1</v>
      </c>
      <c r="G11" s="331">
        <v>61</v>
      </c>
      <c r="H11" s="331">
        <v>30</v>
      </c>
      <c r="I11" s="331">
        <v>44</v>
      </c>
      <c r="J11" s="331">
        <v>67</v>
      </c>
      <c r="K11" s="331">
        <v>42</v>
      </c>
      <c r="L11" s="331">
        <v>34</v>
      </c>
      <c r="M11" s="331">
        <v>9</v>
      </c>
      <c r="N11" s="331">
        <v>527</v>
      </c>
      <c r="O11" s="331">
        <v>141</v>
      </c>
      <c r="P11" s="331">
        <v>12</v>
      </c>
      <c r="Q11" s="331">
        <v>89</v>
      </c>
      <c r="R11" s="331">
        <v>553</v>
      </c>
      <c r="S11" s="331">
        <v>71</v>
      </c>
      <c r="T11" s="331">
        <v>2133</v>
      </c>
      <c r="U11" s="331">
        <v>1</v>
      </c>
      <c r="V11" s="331">
        <v>0</v>
      </c>
      <c r="W11" s="331">
        <v>77</v>
      </c>
      <c r="X11" s="331">
        <v>4018</v>
      </c>
    </row>
    <row r="12" spans="1:24" s="126" customFormat="1" ht="15.75" x14ac:dyDescent="0.25">
      <c r="A12" s="372" t="s">
        <v>31</v>
      </c>
      <c r="B12" s="331">
        <v>3</v>
      </c>
      <c r="C12" s="331">
        <v>226</v>
      </c>
      <c r="D12" s="331">
        <v>71</v>
      </c>
      <c r="E12" s="331">
        <v>1</v>
      </c>
      <c r="F12" s="331">
        <v>2</v>
      </c>
      <c r="G12" s="331">
        <v>127</v>
      </c>
      <c r="H12" s="331">
        <v>111</v>
      </c>
      <c r="I12" s="331">
        <v>193</v>
      </c>
      <c r="J12" s="331">
        <v>101</v>
      </c>
      <c r="K12" s="331">
        <v>69</v>
      </c>
      <c r="L12" s="331">
        <v>22</v>
      </c>
      <c r="M12" s="331">
        <v>13</v>
      </c>
      <c r="N12" s="331">
        <v>905</v>
      </c>
      <c r="O12" s="331">
        <v>204</v>
      </c>
      <c r="P12" s="331">
        <v>13</v>
      </c>
      <c r="Q12" s="331">
        <v>198</v>
      </c>
      <c r="R12" s="331">
        <v>848</v>
      </c>
      <c r="S12" s="331">
        <v>128</v>
      </c>
      <c r="T12" s="331">
        <v>3250</v>
      </c>
      <c r="U12" s="331">
        <v>0</v>
      </c>
      <c r="V12" s="331">
        <v>1</v>
      </c>
      <c r="W12" s="331">
        <v>190</v>
      </c>
      <c r="X12" s="331">
        <v>6676</v>
      </c>
    </row>
    <row r="13" spans="1:24" s="126" customFormat="1" ht="15.75" x14ac:dyDescent="0.25">
      <c r="A13" s="372" t="s">
        <v>32</v>
      </c>
      <c r="B13" s="331">
        <v>16</v>
      </c>
      <c r="C13" s="331">
        <v>90</v>
      </c>
      <c r="D13" s="331">
        <v>22</v>
      </c>
      <c r="E13" s="331">
        <v>0</v>
      </c>
      <c r="F13" s="331">
        <v>0</v>
      </c>
      <c r="G13" s="331">
        <v>47</v>
      </c>
      <c r="H13" s="331">
        <v>27</v>
      </c>
      <c r="I13" s="331">
        <v>54</v>
      </c>
      <c r="J13" s="331">
        <v>41</v>
      </c>
      <c r="K13" s="331">
        <v>40</v>
      </c>
      <c r="L13" s="331">
        <v>8</v>
      </c>
      <c r="M13" s="331">
        <v>2</v>
      </c>
      <c r="N13" s="331">
        <v>352</v>
      </c>
      <c r="O13" s="331">
        <v>118</v>
      </c>
      <c r="P13" s="331">
        <v>5</v>
      </c>
      <c r="Q13" s="331">
        <v>53</v>
      </c>
      <c r="R13" s="331">
        <v>314</v>
      </c>
      <c r="S13" s="331">
        <v>43</v>
      </c>
      <c r="T13" s="331">
        <v>1704</v>
      </c>
      <c r="U13" s="331">
        <v>2</v>
      </c>
      <c r="V13" s="331">
        <v>0</v>
      </c>
      <c r="W13" s="331">
        <v>79</v>
      </c>
      <c r="X13" s="331">
        <v>3017</v>
      </c>
    </row>
    <row r="14" spans="1:24" s="126" customFormat="1" ht="15.75" x14ac:dyDescent="0.25">
      <c r="A14" s="372" t="s">
        <v>33</v>
      </c>
      <c r="B14" s="331">
        <v>22</v>
      </c>
      <c r="C14" s="331">
        <v>395</v>
      </c>
      <c r="D14" s="331">
        <v>35</v>
      </c>
      <c r="E14" s="331">
        <v>0</v>
      </c>
      <c r="F14" s="331">
        <v>1</v>
      </c>
      <c r="G14" s="331">
        <v>65</v>
      </c>
      <c r="H14" s="331">
        <v>57</v>
      </c>
      <c r="I14" s="331">
        <v>103</v>
      </c>
      <c r="J14" s="331">
        <v>92</v>
      </c>
      <c r="K14" s="331">
        <v>87</v>
      </c>
      <c r="L14" s="331">
        <v>22</v>
      </c>
      <c r="M14" s="331">
        <v>19</v>
      </c>
      <c r="N14" s="331">
        <v>1110</v>
      </c>
      <c r="O14" s="331">
        <v>287</v>
      </c>
      <c r="P14" s="331">
        <v>64</v>
      </c>
      <c r="Q14" s="331">
        <v>210</v>
      </c>
      <c r="R14" s="331">
        <v>1096</v>
      </c>
      <c r="S14" s="331">
        <v>162</v>
      </c>
      <c r="T14" s="331">
        <v>4706</v>
      </c>
      <c r="U14" s="331">
        <v>0</v>
      </c>
      <c r="V14" s="331">
        <v>0</v>
      </c>
      <c r="W14" s="331">
        <v>237</v>
      </c>
      <c r="X14" s="331">
        <v>8770</v>
      </c>
    </row>
    <row r="15" spans="1:24" s="126" customFormat="1" ht="15.75" x14ac:dyDescent="0.25">
      <c r="A15" s="372" t="s">
        <v>34</v>
      </c>
      <c r="B15" s="331">
        <v>108</v>
      </c>
      <c r="C15" s="331">
        <v>834</v>
      </c>
      <c r="D15" s="331">
        <v>172</v>
      </c>
      <c r="E15" s="331">
        <v>0</v>
      </c>
      <c r="F15" s="331">
        <v>2</v>
      </c>
      <c r="G15" s="331">
        <v>425</v>
      </c>
      <c r="H15" s="331">
        <v>253</v>
      </c>
      <c r="I15" s="331">
        <v>352</v>
      </c>
      <c r="J15" s="331">
        <v>391</v>
      </c>
      <c r="K15" s="331">
        <v>368</v>
      </c>
      <c r="L15" s="331">
        <v>50</v>
      </c>
      <c r="M15" s="331">
        <v>49</v>
      </c>
      <c r="N15" s="331">
        <v>3367</v>
      </c>
      <c r="O15" s="331">
        <v>1011</v>
      </c>
      <c r="P15" s="331">
        <v>147</v>
      </c>
      <c r="Q15" s="331">
        <v>799</v>
      </c>
      <c r="R15" s="331">
        <v>2930</v>
      </c>
      <c r="S15" s="331">
        <v>674</v>
      </c>
      <c r="T15" s="331">
        <v>9285</v>
      </c>
      <c r="U15" s="331">
        <v>3</v>
      </c>
      <c r="V15" s="331">
        <v>0</v>
      </c>
      <c r="W15" s="331">
        <v>412</v>
      </c>
      <c r="X15" s="331">
        <v>21632</v>
      </c>
    </row>
    <row r="16" spans="1:24" s="126" customFormat="1" ht="22.5" x14ac:dyDescent="0.25">
      <c r="A16" s="372" t="s">
        <v>99</v>
      </c>
      <c r="B16" s="331">
        <v>62</v>
      </c>
      <c r="C16" s="331">
        <v>281</v>
      </c>
      <c r="D16" s="331">
        <v>52</v>
      </c>
      <c r="E16" s="331">
        <v>1</v>
      </c>
      <c r="F16" s="331">
        <v>3</v>
      </c>
      <c r="G16" s="331">
        <v>100</v>
      </c>
      <c r="H16" s="331">
        <v>86</v>
      </c>
      <c r="I16" s="331">
        <v>98</v>
      </c>
      <c r="J16" s="331">
        <v>119</v>
      </c>
      <c r="K16" s="331">
        <v>93</v>
      </c>
      <c r="L16" s="331">
        <v>17</v>
      </c>
      <c r="M16" s="331">
        <v>17</v>
      </c>
      <c r="N16" s="331">
        <v>1169</v>
      </c>
      <c r="O16" s="331">
        <v>251</v>
      </c>
      <c r="P16" s="331">
        <v>53</v>
      </c>
      <c r="Q16" s="331">
        <v>210</v>
      </c>
      <c r="R16" s="331">
        <v>1192</v>
      </c>
      <c r="S16" s="331">
        <v>123</v>
      </c>
      <c r="T16" s="331">
        <v>3944</v>
      </c>
      <c r="U16" s="331">
        <v>1</v>
      </c>
      <c r="V16" s="331">
        <v>0</v>
      </c>
      <c r="W16" s="331">
        <v>227</v>
      </c>
      <c r="X16" s="331">
        <v>8099</v>
      </c>
    </row>
    <row r="17" spans="1:24" s="126" customFormat="1" ht="15.75" x14ac:dyDescent="0.25">
      <c r="A17" s="372" t="s">
        <v>36</v>
      </c>
      <c r="B17" s="331">
        <v>44</v>
      </c>
      <c r="C17" s="331">
        <v>429</v>
      </c>
      <c r="D17" s="331">
        <v>67</v>
      </c>
      <c r="E17" s="331">
        <v>1</v>
      </c>
      <c r="F17" s="331">
        <v>0</v>
      </c>
      <c r="G17" s="331">
        <v>150</v>
      </c>
      <c r="H17" s="331">
        <v>98</v>
      </c>
      <c r="I17" s="331">
        <v>145</v>
      </c>
      <c r="J17" s="331">
        <v>118</v>
      </c>
      <c r="K17" s="331">
        <v>161</v>
      </c>
      <c r="L17" s="331">
        <v>24</v>
      </c>
      <c r="M17" s="331">
        <v>17</v>
      </c>
      <c r="N17" s="331">
        <v>1425</v>
      </c>
      <c r="O17" s="331">
        <v>313</v>
      </c>
      <c r="P17" s="331">
        <v>18</v>
      </c>
      <c r="Q17" s="331">
        <v>297</v>
      </c>
      <c r="R17" s="331">
        <v>1540</v>
      </c>
      <c r="S17" s="331">
        <v>163</v>
      </c>
      <c r="T17" s="331">
        <v>4674</v>
      </c>
      <c r="U17" s="331">
        <v>2</v>
      </c>
      <c r="V17" s="331">
        <v>0</v>
      </c>
      <c r="W17" s="331">
        <v>304</v>
      </c>
      <c r="X17" s="331">
        <v>9990</v>
      </c>
    </row>
    <row r="18" spans="1:24" s="126" customFormat="1" ht="15.75" x14ac:dyDescent="0.25">
      <c r="A18" s="372" t="s">
        <v>490</v>
      </c>
      <c r="B18" s="331">
        <v>17</v>
      </c>
      <c r="C18" s="331">
        <v>214</v>
      </c>
      <c r="D18" s="331">
        <v>13</v>
      </c>
      <c r="E18" s="331">
        <v>0</v>
      </c>
      <c r="F18" s="331">
        <v>0</v>
      </c>
      <c r="G18" s="331">
        <v>23</v>
      </c>
      <c r="H18" s="331">
        <v>27</v>
      </c>
      <c r="I18" s="331">
        <v>95</v>
      </c>
      <c r="J18" s="331">
        <v>58</v>
      </c>
      <c r="K18" s="331">
        <v>29</v>
      </c>
      <c r="L18" s="331">
        <v>16</v>
      </c>
      <c r="M18" s="331">
        <v>8</v>
      </c>
      <c r="N18" s="331">
        <v>548</v>
      </c>
      <c r="O18" s="331">
        <v>206</v>
      </c>
      <c r="P18" s="331">
        <v>8</v>
      </c>
      <c r="Q18" s="331">
        <v>152</v>
      </c>
      <c r="R18" s="331">
        <v>744</v>
      </c>
      <c r="S18" s="331">
        <v>45</v>
      </c>
      <c r="T18" s="331">
        <v>2071</v>
      </c>
      <c r="U18" s="331">
        <v>1</v>
      </c>
      <c r="V18" s="331">
        <v>0</v>
      </c>
      <c r="W18" s="331">
        <v>90</v>
      </c>
      <c r="X18" s="331">
        <v>4365</v>
      </c>
    </row>
    <row r="19" spans="1:24" s="126" customFormat="1" ht="15.75" x14ac:dyDescent="0.25">
      <c r="A19" s="372" t="s">
        <v>37</v>
      </c>
      <c r="B19" s="331">
        <v>59</v>
      </c>
      <c r="C19" s="331">
        <v>830</v>
      </c>
      <c r="D19" s="331">
        <v>103</v>
      </c>
      <c r="E19" s="331">
        <v>3</v>
      </c>
      <c r="F19" s="331">
        <v>1</v>
      </c>
      <c r="G19" s="331">
        <v>296</v>
      </c>
      <c r="H19" s="331">
        <v>162</v>
      </c>
      <c r="I19" s="331">
        <v>232</v>
      </c>
      <c r="J19" s="331">
        <v>221</v>
      </c>
      <c r="K19" s="331">
        <v>200</v>
      </c>
      <c r="L19" s="331">
        <v>42</v>
      </c>
      <c r="M19" s="331">
        <v>22</v>
      </c>
      <c r="N19" s="331">
        <v>2617</v>
      </c>
      <c r="O19" s="331">
        <v>808</v>
      </c>
      <c r="P19" s="331">
        <v>51</v>
      </c>
      <c r="Q19" s="331">
        <v>584</v>
      </c>
      <c r="R19" s="331">
        <v>2983</v>
      </c>
      <c r="S19" s="331">
        <v>311</v>
      </c>
      <c r="T19" s="331">
        <v>7930</v>
      </c>
      <c r="U19" s="331">
        <v>1</v>
      </c>
      <c r="V19" s="331">
        <v>0</v>
      </c>
      <c r="W19" s="331">
        <v>1345</v>
      </c>
      <c r="X19" s="331">
        <v>18801</v>
      </c>
    </row>
    <row r="20" spans="1:24" s="126" customFormat="1" ht="15.75" x14ac:dyDescent="0.25">
      <c r="A20" s="372" t="s">
        <v>38</v>
      </c>
      <c r="B20" s="331">
        <v>20</v>
      </c>
      <c r="C20" s="331">
        <v>626</v>
      </c>
      <c r="D20" s="331">
        <v>36</v>
      </c>
      <c r="E20" s="331">
        <v>1</v>
      </c>
      <c r="F20" s="331">
        <v>0</v>
      </c>
      <c r="G20" s="331">
        <v>97</v>
      </c>
      <c r="H20" s="331">
        <v>52</v>
      </c>
      <c r="I20" s="331">
        <v>159</v>
      </c>
      <c r="J20" s="331">
        <v>167</v>
      </c>
      <c r="K20" s="331">
        <v>123</v>
      </c>
      <c r="L20" s="331">
        <v>24</v>
      </c>
      <c r="M20" s="331">
        <v>15</v>
      </c>
      <c r="N20" s="331">
        <v>1702</v>
      </c>
      <c r="O20" s="331">
        <v>501</v>
      </c>
      <c r="P20" s="331">
        <v>19</v>
      </c>
      <c r="Q20" s="331">
        <v>336</v>
      </c>
      <c r="R20" s="331">
        <v>1575</v>
      </c>
      <c r="S20" s="331">
        <v>181</v>
      </c>
      <c r="T20" s="331">
        <v>5473</v>
      </c>
      <c r="U20" s="331">
        <v>0</v>
      </c>
      <c r="V20" s="331">
        <v>0</v>
      </c>
      <c r="W20" s="331">
        <v>279</v>
      </c>
      <c r="X20" s="331">
        <v>11386</v>
      </c>
    </row>
    <row r="21" spans="1:24" s="126" customFormat="1" ht="15.75" x14ac:dyDescent="0.25">
      <c r="A21" s="372" t="s">
        <v>39</v>
      </c>
      <c r="B21" s="331">
        <v>12</v>
      </c>
      <c r="C21" s="331">
        <v>188</v>
      </c>
      <c r="D21" s="331">
        <v>23</v>
      </c>
      <c r="E21" s="331">
        <v>0</v>
      </c>
      <c r="F21" s="331">
        <v>0</v>
      </c>
      <c r="G21" s="331">
        <v>96</v>
      </c>
      <c r="H21" s="331">
        <v>26</v>
      </c>
      <c r="I21" s="331">
        <v>42</v>
      </c>
      <c r="J21" s="331">
        <v>50</v>
      </c>
      <c r="K21" s="331">
        <v>52</v>
      </c>
      <c r="L21" s="331">
        <v>8</v>
      </c>
      <c r="M21" s="331">
        <v>5</v>
      </c>
      <c r="N21" s="331">
        <v>639</v>
      </c>
      <c r="O21" s="331">
        <v>184</v>
      </c>
      <c r="P21" s="331">
        <v>28</v>
      </c>
      <c r="Q21" s="331">
        <v>121</v>
      </c>
      <c r="R21" s="331">
        <v>480</v>
      </c>
      <c r="S21" s="331">
        <v>98</v>
      </c>
      <c r="T21" s="331">
        <v>2178</v>
      </c>
      <c r="U21" s="331">
        <v>0</v>
      </c>
      <c r="V21" s="331">
        <v>1</v>
      </c>
      <c r="W21" s="331">
        <v>117</v>
      </c>
      <c r="X21" s="331">
        <v>4348</v>
      </c>
    </row>
    <row r="22" spans="1:24" s="126" customFormat="1" ht="15.75" x14ac:dyDescent="0.25">
      <c r="A22" s="373" t="s">
        <v>40</v>
      </c>
      <c r="B22" s="331">
        <v>40</v>
      </c>
      <c r="C22" s="331">
        <v>373</v>
      </c>
      <c r="D22" s="331">
        <v>92</v>
      </c>
      <c r="E22" s="331">
        <v>1</v>
      </c>
      <c r="F22" s="331">
        <v>1</v>
      </c>
      <c r="G22" s="331">
        <v>205</v>
      </c>
      <c r="H22" s="331">
        <v>44</v>
      </c>
      <c r="I22" s="331">
        <v>109</v>
      </c>
      <c r="J22" s="331">
        <v>116</v>
      </c>
      <c r="K22" s="331">
        <v>101</v>
      </c>
      <c r="L22" s="331">
        <v>14</v>
      </c>
      <c r="M22" s="331">
        <v>17</v>
      </c>
      <c r="N22" s="331">
        <v>1399</v>
      </c>
      <c r="O22" s="331">
        <v>371</v>
      </c>
      <c r="P22" s="331">
        <v>16</v>
      </c>
      <c r="Q22" s="331">
        <v>223</v>
      </c>
      <c r="R22" s="331">
        <v>1135</v>
      </c>
      <c r="S22" s="331">
        <v>176</v>
      </c>
      <c r="T22" s="331">
        <v>4316</v>
      </c>
      <c r="U22" s="331">
        <v>2</v>
      </c>
      <c r="V22" s="331">
        <v>0</v>
      </c>
      <c r="W22" s="331">
        <v>464</v>
      </c>
      <c r="X22" s="331">
        <v>9215</v>
      </c>
    </row>
    <row r="23" spans="1:24" s="126" customFormat="1" ht="22.5" x14ac:dyDescent="0.25">
      <c r="A23" s="373" t="s">
        <v>41</v>
      </c>
      <c r="B23" s="331">
        <v>13</v>
      </c>
      <c r="C23" s="331">
        <v>58</v>
      </c>
      <c r="D23" s="331">
        <v>6</v>
      </c>
      <c r="E23" s="331">
        <v>2</v>
      </c>
      <c r="F23" s="331">
        <v>0</v>
      </c>
      <c r="G23" s="331">
        <v>42</v>
      </c>
      <c r="H23" s="331">
        <v>24</v>
      </c>
      <c r="I23" s="331">
        <v>15</v>
      </c>
      <c r="J23" s="331">
        <v>19</v>
      </c>
      <c r="K23" s="331">
        <v>8</v>
      </c>
      <c r="L23" s="331">
        <v>0</v>
      </c>
      <c r="M23" s="331">
        <v>1</v>
      </c>
      <c r="N23" s="331">
        <v>217</v>
      </c>
      <c r="O23" s="331">
        <v>67</v>
      </c>
      <c r="P23" s="331">
        <v>11</v>
      </c>
      <c r="Q23" s="331">
        <v>40</v>
      </c>
      <c r="R23" s="331">
        <v>141</v>
      </c>
      <c r="S23" s="331">
        <v>34</v>
      </c>
      <c r="T23" s="331">
        <v>1161</v>
      </c>
      <c r="U23" s="331">
        <v>0</v>
      </c>
      <c r="V23" s="331">
        <v>0</v>
      </c>
      <c r="W23" s="331">
        <v>65</v>
      </c>
      <c r="X23" s="331">
        <v>1924</v>
      </c>
    </row>
    <row r="24" spans="1:24" s="126" customFormat="1" ht="22.5" x14ac:dyDescent="0.25">
      <c r="A24" s="372" t="s">
        <v>42</v>
      </c>
      <c r="B24" s="331">
        <v>20</v>
      </c>
      <c r="C24" s="331">
        <v>65</v>
      </c>
      <c r="D24" s="331">
        <v>22</v>
      </c>
      <c r="E24" s="331">
        <v>1</v>
      </c>
      <c r="F24" s="331">
        <v>1</v>
      </c>
      <c r="G24" s="331">
        <v>145</v>
      </c>
      <c r="H24" s="331">
        <v>24</v>
      </c>
      <c r="I24" s="331">
        <v>109</v>
      </c>
      <c r="J24" s="331">
        <v>46</v>
      </c>
      <c r="K24" s="331">
        <v>38</v>
      </c>
      <c r="L24" s="331">
        <v>5</v>
      </c>
      <c r="M24" s="331">
        <v>5</v>
      </c>
      <c r="N24" s="331">
        <v>315</v>
      </c>
      <c r="O24" s="331">
        <v>132</v>
      </c>
      <c r="P24" s="331">
        <v>16</v>
      </c>
      <c r="Q24" s="331">
        <v>61</v>
      </c>
      <c r="R24" s="331">
        <v>280</v>
      </c>
      <c r="S24" s="331">
        <v>38</v>
      </c>
      <c r="T24" s="331">
        <v>1271</v>
      </c>
      <c r="U24" s="331">
        <v>0</v>
      </c>
      <c r="V24" s="331">
        <v>0</v>
      </c>
      <c r="W24" s="331">
        <v>91</v>
      </c>
      <c r="X24" s="331">
        <v>2685</v>
      </c>
    </row>
    <row r="25" spans="1:24" s="126" customFormat="1" ht="15.75" x14ac:dyDescent="0.25">
      <c r="A25" s="372" t="s">
        <v>43</v>
      </c>
      <c r="B25" s="331">
        <v>67</v>
      </c>
      <c r="C25" s="331">
        <v>3374</v>
      </c>
      <c r="D25" s="331">
        <v>460</v>
      </c>
      <c r="E25" s="331">
        <v>8</v>
      </c>
      <c r="F25" s="331">
        <v>11</v>
      </c>
      <c r="G25" s="331">
        <v>1078</v>
      </c>
      <c r="H25" s="331">
        <v>528</v>
      </c>
      <c r="I25" s="331">
        <v>880</v>
      </c>
      <c r="J25" s="331">
        <v>1842</v>
      </c>
      <c r="K25" s="331">
        <v>2018</v>
      </c>
      <c r="L25" s="331">
        <v>329</v>
      </c>
      <c r="M25" s="331">
        <v>293</v>
      </c>
      <c r="N25" s="331">
        <v>18107</v>
      </c>
      <c r="O25" s="331">
        <v>4521</v>
      </c>
      <c r="P25" s="331">
        <v>626</v>
      </c>
      <c r="Q25" s="331">
        <v>3031</v>
      </c>
      <c r="R25" s="331">
        <v>13139</v>
      </c>
      <c r="S25" s="331">
        <v>3274</v>
      </c>
      <c r="T25" s="331">
        <v>55824</v>
      </c>
      <c r="U25" s="331">
        <v>17</v>
      </c>
      <c r="V25" s="331">
        <v>0</v>
      </c>
      <c r="W25" s="331">
        <v>2396</v>
      </c>
      <c r="X25" s="331">
        <v>111823</v>
      </c>
    </row>
    <row r="26" spans="1:24" s="126" customFormat="1" ht="15.75" x14ac:dyDescent="0.25">
      <c r="A26" s="374" t="s">
        <v>492</v>
      </c>
      <c r="B26" s="331">
        <v>0</v>
      </c>
      <c r="C26" s="331">
        <v>12</v>
      </c>
      <c r="D26" s="331">
        <v>2</v>
      </c>
      <c r="E26" s="331">
        <v>0</v>
      </c>
      <c r="F26" s="331">
        <v>0</v>
      </c>
      <c r="G26" s="331">
        <v>2</v>
      </c>
      <c r="H26" s="331">
        <v>2</v>
      </c>
      <c r="I26" s="331">
        <v>1</v>
      </c>
      <c r="J26" s="331">
        <v>5</v>
      </c>
      <c r="K26" s="331">
        <v>3</v>
      </c>
      <c r="L26" s="331">
        <v>1</v>
      </c>
      <c r="M26" s="331">
        <v>4</v>
      </c>
      <c r="N26" s="331">
        <v>29</v>
      </c>
      <c r="O26" s="331">
        <v>7</v>
      </c>
      <c r="P26" s="331">
        <v>0</v>
      </c>
      <c r="Q26" s="331">
        <v>12</v>
      </c>
      <c r="R26" s="331">
        <v>26</v>
      </c>
      <c r="S26" s="331">
        <v>4</v>
      </c>
      <c r="T26" s="331">
        <v>189</v>
      </c>
      <c r="U26" s="331">
        <v>0</v>
      </c>
      <c r="V26" s="331">
        <v>0</v>
      </c>
      <c r="W26" s="331">
        <v>429</v>
      </c>
      <c r="X26" s="331">
        <v>728</v>
      </c>
    </row>
    <row r="27" spans="1:24" s="126" customFormat="1" ht="16.5" thickBot="1" x14ac:dyDescent="0.3">
      <c r="A27" s="324" t="s">
        <v>0</v>
      </c>
      <c r="B27" s="332">
        <v>521</v>
      </c>
      <c r="C27" s="332">
        <v>8174</v>
      </c>
      <c r="D27" s="332">
        <v>1212</v>
      </c>
      <c r="E27" s="332">
        <v>19</v>
      </c>
      <c r="F27" s="332">
        <v>25</v>
      </c>
      <c r="G27" s="332">
        <v>3027</v>
      </c>
      <c r="H27" s="332">
        <v>1568</v>
      </c>
      <c r="I27" s="332">
        <v>2804</v>
      </c>
      <c r="J27" s="332">
        <v>3508</v>
      </c>
      <c r="K27" s="332">
        <v>3465</v>
      </c>
      <c r="L27" s="332">
        <v>628</v>
      </c>
      <c r="M27" s="332">
        <v>501</v>
      </c>
      <c r="N27" s="332">
        <v>34757</v>
      </c>
      <c r="O27" s="332">
        <v>9215</v>
      </c>
      <c r="P27" s="332">
        <v>1095</v>
      </c>
      <c r="Q27" s="332">
        <v>6514</v>
      </c>
      <c r="R27" s="332">
        <v>29278</v>
      </c>
      <c r="S27" s="332">
        <v>5563</v>
      </c>
      <c r="T27" s="332">
        <v>111590</v>
      </c>
      <c r="U27" s="332">
        <v>30</v>
      </c>
      <c r="V27" s="332">
        <v>2</v>
      </c>
      <c r="W27" s="332">
        <v>6854</v>
      </c>
      <c r="X27" s="332">
        <v>230350</v>
      </c>
    </row>
    <row r="28" spans="1:24" ht="14.25" customHeight="1" thickTop="1" x14ac:dyDescent="0.2">
      <c r="A28" s="24" t="s">
        <v>202</v>
      </c>
    </row>
    <row r="29" spans="1:24" x14ac:dyDescent="0.2">
      <c r="A29" s="50" t="s">
        <v>186</v>
      </c>
    </row>
  </sheetData>
  <mergeCells count="26">
    <mergeCell ref="A4:W4"/>
    <mergeCell ref="A2:W2"/>
    <mergeCell ref="R7:R9"/>
    <mergeCell ref="L7:L9"/>
    <mergeCell ref="M7:M9"/>
    <mergeCell ref="O7:O9"/>
    <mergeCell ref="P7:P9"/>
    <mergeCell ref="Q7:Q9"/>
    <mergeCell ref="B7:B9"/>
    <mergeCell ref="D7:D9"/>
    <mergeCell ref="E7:E9"/>
    <mergeCell ref="H7:H9"/>
    <mergeCell ref="I7:I9"/>
    <mergeCell ref="F7:F9"/>
    <mergeCell ref="G7:G9"/>
    <mergeCell ref="A5:W5"/>
    <mergeCell ref="W7:W9"/>
    <mergeCell ref="J7:J9"/>
    <mergeCell ref="K7:K9"/>
    <mergeCell ref="X7:X9"/>
    <mergeCell ref="C7:C9"/>
    <mergeCell ref="N7:N9"/>
    <mergeCell ref="S7:S9"/>
    <mergeCell ref="T7:T9"/>
    <mergeCell ref="U7:U9"/>
    <mergeCell ref="V7:V9"/>
  </mergeCells>
  <pageMargins left="0.7" right="0.7" top="0.75" bottom="0.75" header="0.3" footer="0.3"/>
  <pageSetup paperSize="281" scale="51" orientation="landscape" r:id="rId1"/>
  <headerFooter>
    <oddFooter>&amp;C13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003300"/>
    <pageSetUpPr fitToPage="1"/>
  </sheetPr>
  <dimension ref="A1:X29"/>
  <sheetViews>
    <sheetView showGridLines="0" zoomScale="70" zoomScaleNormal="70" workbookViewId="0">
      <selection activeCell="L33" sqref="L33"/>
    </sheetView>
  </sheetViews>
  <sheetFormatPr baseColWidth="10" defaultRowHeight="12.75" x14ac:dyDescent="0.2"/>
  <cols>
    <col min="1" max="1" width="22.28515625" style="2" customWidth="1"/>
    <col min="2" max="2" width="16.28515625" style="2" customWidth="1"/>
    <col min="3" max="3" width="7.42578125" style="2" bestFit="1" customWidth="1"/>
    <col min="4" max="4" width="14.28515625" style="2" customWidth="1"/>
    <col min="5" max="5" width="19.140625" style="2" customWidth="1"/>
    <col min="6" max="6" width="17" style="2" customWidth="1"/>
    <col min="7" max="7" width="16.5703125" style="2" bestFit="1" customWidth="1"/>
    <col min="8" max="8" width="15.85546875" style="2" customWidth="1"/>
    <col min="9" max="9" width="16.28515625" style="2" customWidth="1"/>
    <col min="10" max="10" width="18.28515625" style="2" customWidth="1"/>
    <col min="11" max="11" width="16.85546875" style="2" customWidth="1"/>
    <col min="12" max="12" width="16.42578125" style="2" customWidth="1"/>
    <col min="13" max="13" width="17.42578125" style="2" customWidth="1"/>
    <col min="14" max="14" width="12.85546875" style="2" bestFit="1" customWidth="1"/>
    <col min="15" max="15" width="12.5703125" style="2" customWidth="1"/>
    <col min="16" max="16" width="17" style="2" customWidth="1"/>
    <col min="17" max="17" width="15.5703125" style="2" customWidth="1"/>
    <col min="18" max="22" width="14.140625" style="2" customWidth="1"/>
    <col min="23" max="23" width="16.140625" style="2" customWidth="1"/>
    <col min="24" max="16384" width="11.42578125" style="2"/>
  </cols>
  <sheetData>
    <row r="1" spans="1:24" ht="15.75" x14ac:dyDescent="0.25">
      <c r="A1" s="52" t="str">
        <f>'Cuadro 1'!A3</f>
        <v>Enero</v>
      </c>
    </row>
    <row r="2" spans="1:24" ht="18" customHeight="1" x14ac:dyDescent="0.25">
      <c r="A2" s="525" t="s">
        <v>56</v>
      </c>
      <c r="B2" s="518"/>
      <c r="C2" s="518"/>
      <c r="D2" s="518"/>
      <c r="E2" s="518"/>
      <c r="F2" s="518"/>
      <c r="G2" s="518"/>
      <c r="H2" s="518"/>
      <c r="I2" s="518"/>
      <c r="J2" s="518"/>
      <c r="K2" s="518"/>
      <c r="L2" s="451"/>
      <c r="M2" s="451"/>
      <c r="N2" s="451"/>
      <c r="O2" s="451"/>
      <c r="P2" s="451"/>
      <c r="Q2" s="451"/>
      <c r="R2" s="451"/>
      <c r="S2" s="451"/>
      <c r="T2" s="451"/>
      <c r="U2" s="451"/>
      <c r="V2" s="451"/>
      <c r="W2" s="451"/>
    </row>
    <row r="3" spans="1:24" ht="12.75" customHeight="1" x14ac:dyDescent="0.25">
      <c r="A3" s="6"/>
      <c r="B3" s="7"/>
      <c r="C3" s="7"/>
      <c r="D3" s="7"/>
      <c r="E3" s="7"/>
      <c r="F3" s="7"/>
      <c r="G3" s="7"/>
      <c r="H3" s="7"/>
      <c r="I3" s="7"/>
      <c r="J3" s="7"/>
      <c r="K3" s="7"/>
    </row>
    <row r="4" spans="1:24" ht="15.75" customHeight="1" x14ac:dyDescent="0.25">
      <c r="A4" s="525" t="s">
        <v>315</v>
      </c>
      <c r="B4" s="525"/>
      <c r="C4" s="525"/>
      <c r="D4" s="525"/>
      <c r="E4" s="525"/>
      <c r="F4" s="525"/>
      <c r="G4" s="525"/>
      <c r="H4" s="525"/>
      <c r="I4" s="525"/>
      <c r="J4" s="525"/>
      <c r="K4" s="525"/>
      <c r="L4" s="451"/>
      <c r="M4" s="451"/>
      <c r="N4" s="451"/>
      <c r="O4" s="451"/>
      <c r="P4" s="451"/>
      <c r="Q4" s="451"/>
      <c r="R4" s="451"/>
      <c r="S4" s="451"/>
      <c r="T4" s="451"/>
      <c r="U4" s="451"/>
      <c r="V4" s="451"/>
      <c r="W4" s="451"/>
    </row>
    <row r="5" spans="1:24" ht="15.75" customHeight="1" x14ac:dyDescent="0.2">
      <c r="A5" s="540" t="s">
        <v>327</v>
      </c>
      <c r="B5" s="542"/>
      <c r="C5" s="542"/>
      <c r="D5" s="542"/>
      <c r="E5" s="542"/>
      <c r="F5" s="542"/>
      <c r="G5" s="542"/>
      <c r="H5" s="542"/>
      <c r="I5" s="542"/>
      <c r="J5" s="542"/>
      <c r="K5" s="542"/>
      <c r="L5" s="542"/>
      <c r="M5" s="542"/>
      <c r="N5" s="542"/>
      <c r="O5" s="542"/>
      <c r="P5" s="542"/>
      <c r="Q5" s="542"/>
      <c r="R5" s="542"/>
      <c r="S5" s="542"/>
      <c r="T5" s="542"/>
      <c r="U5" s="542"/>
      <c r="V5" s="542"/>
      <c r="W5" s="542"/>
    </row>
    <row r="6" spans="1:24" ht="13.5" customHeight="1" thickBot="1" x14ac:dyDescent="0.25"/>
    <row r="7" spans="1:24" s="113" customFormat="1" ht="15" customHeight="1" thickTop="1" x14ac:dyDescent="0.2">
      <c r="A7" s="251"/>
      <c r="B7" s="534" t="s">
        <v>496</v>
      </c>
      <c r="C7" s="534" t="s">
        <v>454</v>
      </c>
      <c r="D7" s="534" t="s">
        <v>497</v>
      </c>
      <c r="E7" s="534" t="s">
        <v>498</v>
      </c>
      <c r="F7" s="534" t="s">
        <v>499</v>
      </c>
      <c r="G7" s="534" t="s">
        <v>458</v>
      </c>
      <c r="H7" s="534" t="s">
        <v>500</v>
      </c>
      <c r="I7" s="534" t="s">
        <v>501</v>
      </c>
      <c r="J7" s="534" t="s">
        <v>502</v>
      </c>
      <c r="K7" s="534" t="s">
        <v>503</v>
      </c>
      <c r="L7" s="534" t="s">
        <v>504</v>
      </c>
      <c r="M7" s="534" t="s">
        <v>505</v>
      </c>
      <c r="N7" s="534" t="s">
        <v>506</v>
      </c>
      <c r="O7" s="534" t="s">
        <v>507</v>
      </c>
      <c r="P7" s="534" t="s">
        <v>508</v>
      </c>
      <c r="Q7" s="534" t="s">
        <v>473</v>
      </c>
      <c r="R7" s="534" t="s">
        <v>509</v>
      </c>
      <c r="S7" s="534" t="s">
        <v>511</v>
      </c>
      <c r="T7" s="534" t="s">
        <v>513</v>
      </c>
      <c r="U7" s="534" t="s">
        <v>518</v>
      </c>
      <c r="V7" s="534" t="s">
        <v>517</v>
      </c>
      <c r="W7" s="546" t="s">
        <v>493</v>
      </c>
      <c r="X7" s="543" t="s">
        <v>256</v>
      </c>
    </row>
    <row r="8" spans="1:24" s="113" customFormat="1" ht="15" customHeight="1" x14ac:dyDescent="0.2">
      <c r="A8" s="252" t="s">
        <v>25</v>
      </c>
      <c r="B8" s="535"/>
      <c r="C8" s="535"/>
      <c r="D8" s="535"/>
      <c r="E8" s="535"/>
      <c r="F8" s="535"/>
      <c r="G8" s="535"/>
      <c r="H8" s="535"/>
      <c r="I8" s="535"/>
      <c r="J8" s="535"/>
      <c r="K8" s="535"/>
      <c r="L8" s="535"/>
      <c r="M8" s="535"/>
      <c r="N8" s="535"/>
      <c r="O8" s="535"/>
      <c r="P8" s="535"/>
      <c r="Q8" s="535"/>
      <c r="R8" s="535"/>
      <c r="S8" s="535"/>
      <c r="T8" s="535"/>
      <c r="U8" s="535"/>
      <c r="V8" s="535"/>
      <c r="W8" s="547"/>
      <c r="X8" s="544"/>
    </row>
    <row r="9" spans="1:24" s="113" customFormat="1" ht="24" customHeight="1" x14ac:dyDescent="0.2">
      <c r="A9" s="253"/>
      <c r="B9" s="536"/>
      <c r="C9" s="536"/>
      <c r="D9" s="536"/>
      <c r="E9" s="536"/>
      <c r="F9" s="536"/>
      <c r="G9" s="536"/>
      <c r="H9" s="536"/>
      <c r="I9" s="536"/>
      <c r="J9" s="536"/>
      <c r="K9" s="536"/>
      <c r="L9" s="536"/>
      <c r="M9" s="536"/>
      <c r="N9" s="536"/>
      <c r="O9" s="536"/>
      <c r="P9" s="536"/>
      <c r="Q9" s="536"/>
      <c r="R9" s="536"/>
      <c r="S9" s="536"/>
      <c r="T9" s="536"/>
      <c r="U9" s="536"/>
      <c r="V9" s="536"/>
      <c r="W9" s="548"/>
      <c r="X9" s="545"/>
    </row>
    <row r="10" spans="1:24" s="4" customFormat="1" ht="15.75" x14ac:dyDescent="0.25">
      <c r="A10" s="247" t="s">
        <v>29</v>
      </c>
      <c r="B10" s="11">
        <v>0</v>
      </c>
      <c r="C10" s="11">
        <v>27</v>
      </c>
      <c r="D10" s="11">
        <v>0</v>
      </c>
      <c r="E10" s="11">
        <v>0</v>
      </c>
      <c r="F10" s="11">
        <v>0</v>
      </c>
      <c r="G10" s="11">
        <v>0</v>
      </c>
      <c r="H10" s="11">
        <v>11</v>
      </c>
      <c r="I10" s="11">
        <v>10</v>
      </c>
      <c r="J10" s="11">
        <v>14</v>
      </c>
      <c r="K10" s="11">
        <v>2</v>
      </c>
      <c r="L10" s="11">
        <v>2</v>
      </c>
      <c r="M10" s="11">
        <v>1</v>
      </c>
      <c r="N10" s="11">
        <v>165</v>
      </c>
      <c r="O10" s="11">
        <v>39</v>
      </c>
      <c r="P10" s="11">
        <v>5</v>
      </c>
      <c r="Q10" s="11">
        <v>59</v>
      </c>
      <c r="R10" s="11">
        <v>331</v>
      </c>
      <c r="S10" s="11">
        <v>22</v>
      </c>
      <c r="T10" s="11">
        <v>922</v>
      </c>
      <c r="U10" s="11">
        <v>0</v>
      </c>
      <c r="V10" s="11">
        <v>0</v>
      </c>
      <c r="W10" s="11">
        <v>19</v>
      </c>
      <c r="X10" s="11">
        <v>1629</v>
      </c>
    </row>
    <row r="11" spans="1:24" s="4" customFormat="1" ht="15.75" x14ac:dyDescent="0.25">
      <c r="A11" s="248" t="s">
        <v>30</v>
      </c>
      <c r="B11" s="11">
        <v>4</v>
      </c>
      <c r="C11" s="11">
        <v>20</v>
      </c>
      <c r="D11" s="11">
        <v>0</v>
      </c>
      <c r="E11" s="11">
        <v>0</v>
      </c>
      <c r="F11" s="11">
        <v>0</v>
      </c>
      <c r="G11" s="11">
        <v>3</v>
      </c>
      <c r="H11" s="11">
        <v>17</v>
      </c>
      <c r="I11" s="11">
        <v>4</v>
      </c>
      <c r="J11" s="11">
        <v>26</v>
      </c>
      <c r="K11" s="11">
        <v>3</v>
      </c>
      <c r="L11" s="11">
        <v>6</v>
      </c>
      <c r="M11" s="11">
        <v>6</v>
      </c>
      <c r="N11" s="11">
        <v>239</v>
      </c>
      <c r="O11" s="11">
        <v>53</v>
      </c>
      <c r="P11" s="11">
        <v>6</v>
      </c>
      <c r="Q11" s="11">
        <v>65</v>
      </c>
      <c r="R11" s="11">
        <v>432</v>
      </c>
      <c r="S11" s="11">
        <v>23</v>
      </c>
      <c r="T11" s="11">
        <v>1108</v>
      </c>
      <c r="U11" s="11">
        <v>1</v>
      </c>
      <c r="V11" s="11">
        <v>0</v>
      </c>
      <c r="W11" s="11">
        <v>36</v>
      </c>
      <c r="X11" s="11">
        <v>2052</v>
      </c>
    </row>
    <row r="12" spans="1:24" s="4" customFormat="1" ht="15.75" x14ac:dyDescent="0.25">
      <c r="A12" s="248" t="s">
        <v>31</v>
      </c>
      <c r="B12" s="11">
        <v>2</v>
      </c>
      <c r="C12" s="11">
        <v>64</v>
      </c>
      <c r="D12" s="11">
        <v>14</v>
      </c>
      <c r="E12" s="11">
        <v>0</v>
      </c>
      <c r="F12" s="11">
        <v>0</v>
      </c>
      <c r="G12" s="11">
        <v>7</v>
      </c>
      <c r="H12" s="11">
        <v>74</v>
      </c>
      <c r="I12" s="11">
        <v>17</v>
      </c>
      <c r="J12" s="11">
        <v>53</v>
      </c>
      <c r="K12" s="11">
        <v>8</v>
      </c>
      <c r="L12" s="11">
        <v>14</v>
      </c>
      <c r="M12" s="11">
        <v>9</v>
      </c>
      <c r="N12" s="11">
        <v>472</v>
      </c>
      <c r="O12" s="11">
        <v>124</v>
      </c>
      <c r="P12" s="11">
        <v>13</v>
      </c>
      <c r="Q12" s="11">
        <v>117</v>
      </c>
      <c r="R12" s="11">
        <v>829</v>
      </c>
      <c r="S12" s="11">
        <v>53</v>
      </c>
      <c r="T12" s="11">
        <v>2130</v>
      </c>
      <c r="U12" s="11">
        <v>2</v>
      </c>
      <c r="V12" s="11">
        <v>0</v>
      </c>
      <c r="W12" s="11">
        <v>78</v>
      </c>
      <c r="X12" s="11">
        <v>4080</v>
      </c>
    </row>
    <row r="13" spans="1:24" s="4" customFormat="1" ht="15.75" x14ac:dyDescent="0.25">
      <c r="A13" s="248" t="s">
        <v>32</v>
      </c>
      <c r="B13" s="11">
        <v>5</v>
      </c>
      <c r="C13" s="11">
        <v>17</v>
      </c>
      <c r="D13" s="11">
        <v>8</v>
      </c>
      <c r="E13" s="11">
        <v>0</v>
      </c>
      <c r="F13" s="11">
        <v>1</v>
      </c>
      <c r="G13" s="11">
        <v>0</v>
      </c>
      <c r="H13" s="11">
        <v>14</v>
      </c>
      <c r="I13" s="11">
        <v>6</v>
      </c>
      <c r="J13" s="11">
        <v>21</v>
      </c>
      <c r="K13" s="11">
        <v>2</v>
      </c>
      <c r="L13" s="11">
        <v>7</v>
      </c>
      <c r="M13" s="11">
        <v>1</v>
      </c>
      <c r="N13" s="11">
        <v>173</v>
      </c>
      <c r="O13" s="11">
        <v>50</v>
      </c>
      <c r="P13" s="11">
        <v>9</v>
      </c>
      <c r="Q13" s="11">
        <v>31</v>
      </c>
      <c r="R13" s="11">
        <v>219</v>
      </c>
      <c r="S13" s="11">
        <v>20</v>
      </c>
      <c r="T13" s="11">
        <v>1071</v>
      </c>
      <c r="U13" s="11">
        <v>1</v>
      </c>
      <c r="V13" s="11">
        <v>0</v>
      </c>
      <c r="W13" s="11">
        <v>34</v>
      </c>
      <c r="X13" s="11">
        <v>1690</v>
      </c>
    </row>
    <row r="14" spans="1:24" s="4" customFormat="1" ht="15.75" x14ac:dyDescent="0.25">
      <c r="A14" s="248" t="s">
        <v>33</v>
      </c>
      <c r="B14" s="11">
        <v>5</v>
      </c>
      <c r="C14" s="11">
        <v>85</v>
      </c>
      <c r="D14" s="11">
        <v>6</v>
      </c>
      <c r="E14" s="11">
        <v>0</v>
      </c>
      <c r="F14" s="11">
        <v>1</v>
      </c>
      <c r="G14" s="11">
        <v>3</v>
      </c>
      <c r="H14" s="11">
        <v>48</v>
      </c>
      <c r="I14" s="11">
        <v>6</v>
      </c>
      <c r="J14" s="11">
        <v>41</v>
      </c>
      <c r="K14" s="11">
        <v>11</v>
      </c>
      <c r="L14" s="11">
        <v>13</v>
      </c>
      <c r="M14" s="11">
        <v>6</v>
      </c>
      <c r="N14" s="11">
        <v>581</v>
      </c>
      <c r="O14" s="11">
        <v>144</v>
      </c>
      <c r="P14" s="11">
        <v>39</v>
      </c>
      <c r="Q14" s="11">
        <v>143</v>
      </c>
      <c r="R14" s="11">
        <v>919</v>
      </c>
      <c r="S14" s="11">
        <v>46</v>
      </c>
      <c r="T14" s="11">
        <v>2844</v>
      </c>
      <c r="U14" s="11">
        <v>0</v>
      </c>
      <c r="V14" s="11">
        <v>0</v>
      </c>
      <c r="W14" s="11">
        <v>70</v>
      </c>
      <c r="X14" s="11">
        <v>5011</v>
      </c>
    </row>
    <row r="15" spans="1:24" s="4" customFormat="1" ht="15.75" x14ac:dyDescent="0.25">
      <c r="A15" s="248" t="s">
        <v>34</v>
      </c>
      <c r="B15" s="11">
        <v>22</v>
      </c>
      <c r="C15" s="11">
        <v>178</v>
      </c>
      <c r="D15" s="11">
        <v>20</v>
      </c>
      <c r="E15" s="11">
        <v>0</v>
      </c>
      <c r="F15" s="11">
        <v>0</v>
      </c>
      <c r="G15" s="11">
        <v>20</v>
      </c>
      <c r="H15" s="11">
        <v>134</v>
      </c>
      <c r="I15" s="11">
        <v>41</v>
      </c>
      <c r="J15" s="11">
        <v>122</v>
      </c>
      <c r="K15" s="11">
        <v>31</v>
      </c>
      <c r="L15" s="11">
        <v>28</v>
      </c>
      <c r="M15" s="11">
        <v>25</v>
      </c>
      <c r="N15" s="11">
        <v>1750</v>
      </c>
      <c r="O15" s="11">
        <v>428</v>
      </c>
      <c r="P15" s="11">
        <v>177</v>
      </c>
      <c r="Q15" s="11">
        <v>495</v>
      </c>
      <c r="R15" s="11">
        <v>2776</v>
      </c>
      <c r="S15" s="11">
        <v>242</v>
      </c>
      <c r="T15" s="11">
        <v>5737</v>
      </c>
      <c r="U15" s="11">
        <v>1</v>
      </c>
      <c r="V15" s="11">
        <v>0</v>
      </c>
      <c r="W15" s="11">
        <v>150</v>
      </c>
      <c r="X15" s="11">
        <v>12377</v>
      </c>
    </row>
    <row r="16" spans="1:24" s="4" customFormat="1" ht="22.5" x14ac:dyDescent="0.25">
      <c r="A16" s="248" t="s">
        <v>99</v>
      </c>
      <c r="B16" s="11">
        <v>10</v>
      </c>
      <c r="C16" s="11">
        <v>65</v>
      </c>
      <c r="D16" s="11">
        <v>9</v>
      </c>
      <c r="E16" s="11">
        <v>0</v>
      </c>
      <c r="F16" s="11">
        <v>0</v>
      </c>
      <c r="G16" s="11">
        <v>3</v>
      </c>
      <c r="H16" s="11">
        <v>50</v>
      </c>
      <c r="I16" s="11">
        <v>13</v>
      </c>
      <c r="J16" s="11">
        <v>50</v>
      </c>
      <c r="K16" s="11">
        <v>10</v>
      </c>
      <c r="L16" s="11">
        <v>12</v>
      </c>
      <c r="M16" s="11">
        <v>11</v>
      </c>
      <c r="N16" s="11">
        <v>511</v>
      </c>
      <c r="O16" s="11">
        <v>109</v>
      </c>
      <c r="P16" s="11">
        <v>97</v>
      </c>
      <c r="Q16" s="11">
        <v>123</v>
      </c>
      <c r="R16" s="11">
        <v>1431</v>
      </c>
      <c r="S16" s="11">
        <v>44</v>
      </c>
      <c r="T16" s="11">
        <v>2126</v>
      </c>
      <c r="U16" s="11">
        <v>1</v>
      </c>
      <c r="V16" s="11">
        <v>0</v>
      </c>
      <c r="W16" s="11">
        <v>78</v>
      </c>
      <c r="X16" s="11">
        <v>4753</v>
      </c>
    </row>
    <row r="17" spans="1:24" s="4" customFormat="1" ht="15.75" x14ac:dyDescent="0.25">
      <c r="A17" s="248" t="s">
        <v>36</v>
      </c>
      <c r="B17" s="11">
        <v>11</v>
      </c>
      <c r="C17" s="11">
        <v>117</v>
      </c>
      <c r="D17" s="11">
        <v>9</v>
      </c>
      <c r="E17" s="11">
        <v>0</v>
      </c>
      <c r="F17" s="11">
        <v>0</v>
      </c>
      <c r="G17" s="11">
        <v>4</v>
      </c>
      <c r="H17" s="11">
        <v>56</v>
      </c>
      <c r="I17" s="11">
        <v>14</v>
      </c>
      <c r="J17" s="11">
        <v>46</v>
      </c>
      <c r="K17" s="11">
        <v>6</v>
      </c>
      <c r="L17" s="11">
        <v>11</v>
      </c>
      <c r="M17" s="11">
        <v>2</v>
      </c>
      <c r="N17" s="11">
        <v>751</v>
      </c>
      <c r="O17" s="11">
        <v>122</v>
      </c>
      <c r="P17" s="11">
        <v>26</v>
      </c>
      <c r="Q17" s="11">
        <v>169</v>
      </c>
      <c r="R17" s="11">
        <v>1369</v>
      </c>
      <c r="S17" s="11">
        <v>58</v>
      </c>
      <c r="T17" s="11">
        <v>2665</v>
      </c>
      <c r="U17" s="11">
        <v>1</v>
      </c>
      <c r="V17" s="11">
        <v>0</v>
      </c>
      <c r="W17" s="11">
        <v>78</v>
      </c>
      <c r="X17" s="11">
        <v>5515</v>
      </c>
    </row>
    <row r="18" spans="1:24" s="4" customFormat="1" ht="15.75" x14ac:dyDescent="0.25">
      <c r="A18" s="248" t="s">
        <v>490</v>
      </c>
      <c r="B18" s="11">
        <v>7</v>
      </c>
      <c r="C18" s="11">
        <v>38</v>
      </c>
      <c r="D18" s="11">
        <v>3</v>
      </c>
      <c r="E18" s="11">
        <v>0</v>
      </c>
      <c r="F18" s="11">
        <v>0</v>
      </c>
      <c r="G18" s="11">
        <v>0</v>
      </c>
      <c r="H18" s="11">
        <v>9</v>
      </c>
      <c r="I18" s="11">
        <v>9</v>
      </c>
      <c r="J18" s="11">
        <v>16</v>
      </c>
      <c r="K18" s="11">
        <v>3</v>
      </c>
      <c r="L18" s="11">
        <v>5</v>
      </c>
      <c r="M18" s="11">
        <v>4</v>
      </c>
      <c r="N18" s="11">
        <v>290</v>
      </c>
      <c r="O18" s="11">
        <v>121</v>
      </c>
      <c r="P18" s="11">
        <v>7</v>
      </c>
      <c r="Q18" s="11">
        <v>90</v>
      </c>
      <c r="R18" s="11">
        <v>643</v>
      </c>
      <c r="S18" s="11">
        <v>19</v>
      </c>
      <c r="T18" s="11">
        <v>1140</v>
      </c>
      <c r="U18" s="11">
        <v>1</v>
      </c>
      <c r="V18" s="11">
        <v>0</v>
      </c>
      <c r="W18" s="11">
        <v>29</v>
      </c>
      <c r="X18" s="11">
        <v>2434</v>
      </c>
    </row>
    <row r="19" spans="1:24" s="4" customFormat="1" ht="15.75" x14ac:dyDescent="0.25">
      <c r="A19" s="248" t="s">
        <v>37</v>
      </c>
      <c r="B19" s="11">
        <v>12</v>
      </c>
      <c r="C19" s="11">
        <v>166</v>
      </c>
      <c r="D19" s="11">
        <v>13</v>
      </c>
      <c r="E19" s="11">
        <v>0</v>
      </c>
      <c r="F19" s="11">
        <v>1</v>
      </c>
      <c r="G19" s="11">
        <v>8</v>
      </c>
      <c r="H19" s="11">
        <v>86</v>
      </c>
      <c r="I19" s="11">
        <v>23</v>
      </c>
      <c r="J19" s="11">
        <v>92</v>
      </c>
      <c r="K19" s="11">
        <v>27</v>
      </c>
      <c r="L19" s="11">
        <v>26</v>
      </c>
      <c r="M19" s="11">
        <v>8</v>
      </c>
      <c r="N19" s="11">
        <v>1431</v>
      </c>
      <c r="O19" s="11">
        <v>405</v>
      </c>
      <c r="P19" s="11">
        <v>62</v>
      </c>
      <c r="Q19" s="11">
        <v>444</v>
      </c>
      <c r="R19" s="11">
        <v>3151</v>
      </c>
      <c r="S19" s="11">
        <v>124</v>
      </c>
      <c r="T19" s="11">
        <v>4755</v>
      </c>
      <c r="U19" s="11">
        <v>0</v>
      </c>
      <c r="V19" s="11">
        <v>0</v>
      </c>
      <c r="W19" s="11">
        <v>127</v>
      </c>
      <c r="X19" s="11">
        <v>10961</v>
      </c>
    </row>
    <row r="20" spans="1:24" s="4" customFormat="1" ht="15.75" x14ac:dyDescent="0.25">
      <c r="A20" s="248" t="s">
        <v>38</v>
      </c>
      <c r="B20" s="11">
        <v>6</v>
      </c>
      <c r="C20" s="11">
        <v>173</v>
      </c>
      <c r="D20" s="11">
        <v>2</v>
      </c>
      <c r="E20" s="11">
        <v>0</v>
      </c>
      <c r="F20" s="11">
        <v>0</v>
      </c>
      <c r="G20" s="11">
        <v>7</v>
      </c>
      <c r="H20" s="11">
        <v>16</v>
      </c>
      <c r="I20" s="11">
        <v>13</v>
      </c>
      <c r="J20" s="11">
        <v>45</v>
      </c>
      <c r="K20" s="11">
        <v>13</v>
      </c>
      <c r="L20" s="11">
        <v>15</v>
      </c>
      <c r="M20" s="11">
        <v>5</v>
      </c>
      <c r="N20" s="11">
        <v>911</v>
      </c>
      <c r="O20" s="11">
        <v>239</v>
      </c>
      <c r="P20" s="11">
        <v>5</v>
      </c>
      <c r="Q20" s="11">
        <v>218</v>
      </c>
      <c r="R20" s="11">
        <v>1468</v>
      </c>
      <c r="S20" s="11">
        <v>64</v>
      </c>
      <c r="T20" s="11">
        <v>3304</v>
      </c>
      <c r="U20" s="11">
        <v>0</v>
      </c>
      <c r="V20" s="11">
        <v>0</v>
      </c>
      <c r="W20" s="11">
        <v>74</v>
      </c>
      <c r="X20" s="11">
        <v>6578</v>
      </c>
    </row>
    <row r="21" spans="1:24" s="4" customFormat="1" ht="15.75" x14ac:dyDescent="0.25">
      <c r="A21" s="248" t="s">
        <v>39</v>
      </c>
      <c r="B21" s="11">
        <v>3</v>
      </c>
      <c r="C21" s="11">
        <v>49</v>
      </c>
      <c r="D21" s="11">
        <v>4</v>
      </c>
      <c r="E21" s="11">
        <v>0</v>
      </c>
      <c r="F21" s="11">
        <v>0</v>
      </c>
      <c r="G21" s="11">
        <v>4</v>
      </c>
      <c r="H21" s="11">
        <v>15</v>
      </c>
      <c r="I21" s="11">
        <v>2</v>
      </c>
      <c r="J21" s="11">
        <v>20</v>
      </c>
      <c r="K21" s="11">
        <v>5</v>
      </c>
      <c r="L21" s="11">
        <v>3</v>
      </c>
      <c r="M21" s="11">
        <v>2</v>
      </c>
      <c r="N21" s="11">
        <v>333</v>
      </c>
      <c r="O21" s="11">
        <v>100</v>
      </c>
      <c r="P21" s="11">
        <v>29</v>
      </c>
      <c r="Q21" s="11">
        <v>84</v>
      </c>
      <c r="R21" s="11">
        <v>483</v>
      </c>
      <c r="S21" s="11">
        <v>47</v>
      </c>
      <c r="T21" s="11">
        <v>1338</v>
      </c>
      <c r="U21" s="11">
        <v>0</v>
      </c>
      <c r="V21" s="11">
        <v>0</v>
      </c>
      <c r="W21" s="11">
        <v>36</v>
      </c>
      <c r="X21" s="11">
        <v>2557</v>
      </c>
    </row>
    <row r="22" spans="1:24" s="4" customFormat="1" ht="15.75" x14ac:dyDescent="0.25">
      <c r="A22" s="249" t="s">
        <v>40</v>
      </c>
      <c r="B22" s="11">
        <v>7</v>
      </c>
      <c r="C22" s="11">
        <v>90</v>
      </c>
      <c r="D22" s="11">
        <v>4</v>
      </c>
      <c r="E22" s="11">
        <v>0</v>
      </c>
      <c r="F22" s="11">
        <v>0</v>
      </c>
      <c r="G22" s="11">
        <v>5</v>
      </c>
      <c r="H22" s="11">
        <v>10</v>
      </c>
      <c r="I22" s="11">
        <v>9</v>
      </c>
      <c r="J22" s="11">
        <v>36</v>
      </c>
      <c r="K22" s="11">
        <v>5</v>
      </c>
      <c r="L22" s="11">
        <v>9</v>
      </c>
      <c r="M22" s="11">
        <v>3</v>
      </c>
      <c r="N22" s="11">
        <v>815</v>
      </c>
      <c r="O22" s="11">
        <v>199</v>
      </c>
      <c r="P22" s="11">
        <v>10</v>
      </c>
      <c r="Q22" s="11">
        <v>154</v>
      </c>
      <c r="R22" s="11">
        <v>1007</v>
      </c>
      <c r="S22" s="11">
        <v>63</v>
      </c>
      <c r="T22" s="11">
        <v>2631</v>
      </c>
      <c r="U22" s="11">
        <v>1</v>
      </c>
      <c r="V22" s="11">
        <v>0</v>
      </c>
      <c r="W22" s="11">
        <v>109</v>
      </c>
      <c r="X22" s="11">
        <v>5167</v>
      </c>
    </row>
    <row r="23" spans="1:24" s="4" customFormat="1" ht="22.5" x14ac:dyDescent="0.25">
      <c r="A23" s="249" t="s">
        <v>41</v>
      </c>
      <c r="B23" s="11">
        <v>1</v>
      </c>
      <c r="C23" s="11">
        <v>11</v>
      </c>
      <c r="D23" s="11">
        <v>1</v>
      </c>
      <c r="E23" s="11">
        <v>0</v>
      </c>
      <c r="F23" s="11">
        <v>0</v>
      </c>
      <c r="G23" s="11">
        <v>1</v>
      </c>
      <c r="H23" s="11">
        <v>23</v>
      </c>
      <c r="I23" s="11">
        <v>3</v>
      </c>
      <c r="J23" s="11">
        <v>15</v>
      </c>
      <c r="K23" s="11">
        <v>1</v>
      </c>
      <c r="L23" s="11">
        <v>2</v>
      </c>
      <c r="M23" s="11">
        <v>0</v>
      </c>
      <c r="N23" s="11">
        <v>126</v>
      </c>
      <c r="O23" s="11">
        <v>35</v>
      </c>
      <c r="P23" s="11">
        <v>4</v>
      </c>
      <c r="Q23" s="11">
        <v>32</v>
      </c>
      <c r="R23" s="11">
        <v>153</v>
      </c>
      <c r="S23" s="11">
        <v>15</v>
      </c>
      <c r="T23" s="11">
        <v>769</v>
      </c>
      <c r="U23" s="11">
        <v>0</v>
      </c>
      <c r="V23" s="11">
        <v>0</v>
      </c>
      <c r="W23" s="11">
        <v>24</v>
      </c>
      <c r="X23" s="11">
        <v>1216</v>
      </c>
    </row>
    <row r="24" spans="1:24" s="4" customFormat="1" ht="22.5" x14ac:dyDescent="0.25">
      <c r="A24" s="248" t="s">
        <v>42</v>
      </c>
      <c r="B24" s="11">
        <v>2</v>
      </c>
      <c r="C24" s="11">
        <v>23</v>
      </c>
      <c r="D24" s="11">
        <v>3</v>
      </c>
      <c r="E24" s="11">
        <v>0</v>
      </c>
      <c r="F24" s="11">
        <v>0</v>
      </c>
      <c r="G24" s="11">
        <v>7</v>
      </c>
      <c r="H24" s="11">
        <v>9</v>
      </c>
      <c r="I24" s="11">
        <v>6</v>
      </c>
      <c r="J24" s="11">
        <v>14</v>
      </c>
      <c r="K24" s="11">
        <v>1</v>
      </c>
      <c r="L24" s="11">
        <v>3</v>
      </c>
      <c r="M24" s="11">
        <v>0</v>
      </c>
      <c r="N24" s="11">
        <v>177</v>
      </c>
      <c r="O24" s="11">
        <v>51</v>
      </c>
      <c r="P24" s="11">
        <v>16</v>
      </c>
      <c r="Q24" s="11">
        <v>41</v>
      </c>
      <c r="R24" s="11">
        <v>313</v>
      </c>
      <c r="S24" s="11">
        <v>21</v>
      </c>
      <c r="T24" s="11">
        <v>758</v>
      </c>
      <c r="U24" s="11">
        <v>0</v>
      </c>
      <c r="V24" s="11">
        <v>0</v>
      </c>
      <c r="W24" s="11">
        <v>28</v>
      </c>
      <c r="X24" s="11">
        <v>1473</v>
      </c>
    </row>
    <row r="25" spans="1:24" s="4" customFormat="1" ht="15.75" x14ac:dyDescent="0.25">
      <c r="A25" s="248" t="s">
        <v>43</v>
      </c>
      <c r="B25" s="11">
        <v>29</v>
      </c>
      <c r="C25" s="11">
        <v>641</v>
      </c>
      <c r="D25" s="11">
        <v>61</v>
      </c>
      <c r="E25" s="11">
        <v>1</v>
      </c>
      <c r="F25" s="11">
        <v>3</v>
      </c>
      <c r="G25" s="11">
        <v>31</v>
      </c>
      <c r="H25" s="11">
        <v>188</v>
      </c>
      <c r="I25" s="11">
        <v>81</v>
      </c>
      <c r="J25" s="11">
        <v>593</v>
      </c>
      <c r="K25" s="11">
        <v>194</v>
      </c>
      <c r="L25" s="11">
        <v>141</v>
      </c>
      <c r="M25" s="11">
        <v>142</v>
      </c>
      <c r="N25" s="11">
        <v>7706</v>
      </c>
      <c r="O25" s="11">
        <v>2220</v>
      </c>
      <c r="P25" s="11">
        <v>486</v>
      </c>
      <c r="Q25" s="11">
        <v>1798</v>
      </c>
      <c r="R25" s="11">
        <v>12114</v>
      </c>
      <c r="S25" s="11">
        <v>1520</v>
      </c>
      <c r="T25" s="11">
        <v>27530</v>
      </c>
      <c r="U25" s="11">
        <v>20</v>
      </c>
      <c r="V25" s="11">
        <v>1</v>
      </c>
      <c r="W25" s="11">
        <v>700</v>
      </c>
      <c r="X25" s="11">
        <v>56200</v>
      </c>
    </row>
    <row r="26" spans="1:24" s="4" customFormat="1" ht="15.75" x14ac:dyDescent="0.25">
      <c r="A26" s="256" t="s">
        <v>493</v>
      </c>
      <c r="B26" s="11">
        <v>0</v>
      </c>
      <c r="C26" s="11">
        <v>1</v>
      </c>
      <c r="D26" s="11">
        <v>0</v>
      </c>
      <c r="E26" s="11">
        <v>0</v>
      </c>
      <c r="F26" s="11">
        <v>0</v>
      </c>
      <c r="G26" s="11">
        <v>0</v>
      </c>
      <c r="H26" s="11">
        <v>0</v>
      </c>
      <c r="I26" s="11">
        <v>0</v>
      </c>
      <c r="J26" s="11">
        <v>0</v>
      </c>
      <c r="K26" s="11">
        <v>0</v>
      </c>
      <c r="L26" s="11">
        <v>0</v>
      </c>
      <c r="M26" s="11">
        <v>0</v>
      </c>
      <c r="N26" s="11">
        <v>16</v>
      </c>
      <c r="O26" s="11">
        <v>0</v>
      </c>
      <c r="P26" s="11">
        <v>0</v>
      </c>
      <c r="Q26" s="11">
        <v>5</v>
      </c>
      <c r="R26" s="11">
        <v>22</v>
      </c>
      <c r="S26" s="11">
        <v>1</v>
      </c>
      <c r="T26" s="11">
        <v>48</v>
      </c>
      <c r="U26" s="11">
        <v>0</v>
      </c>
      <c r="V26" s="11">
        <v>0</v>
      </c>
      <c r="W26" s="11">
        <v>66</v>
      </c>
      <c r="X26" s="11">
        <v>159</v>
      </c>
    </row>
    <row r="27" spans="1:24" s="4" customFormat="1" ht="16.5" thickBot="1" x14ac:dyDescent="0.3">
      <c r="A27" s="38" t="s">
        <v>0</v>
      </c>
      <c r="B27" s="250">
        <v>126</v>
      </c>
      <c r="C27" s="250">
        <v>1765</v>
      </c>
      <c r="D27" s="250">
        <v>157</v>
      </c>
      <c r="E27" s="250">
        <v>1</v>
      </c>
      <c r="F27" s="250">
        <v>6</v>
      </c>
      <c r="G27" s="250">
        <v>103</v>
      </c>
      <c r="H27" s="250">
        <v>760</v>
      </c>
      <c r="I27" s="250">
        <v>257</v>
      </c>
      <c r="J27" s="250">
        <v>1204</v>
      </c>
      <c r="K27" s="250">
        <v>322</v>
      </c>
      <c r="L27" s="250">
        <v>297</v>
      </c>
      <c r="M27" s="250">
        <v>225</v>
      </c>
      <c r="N27" s="250">
        <v>16447</v>
      </c>
      <c r="O27" s="250">
        <v>4439</v>
      </c>
      <c r="P27" s="250">
        <v>991</v>
      </c>
      <c r="Q27" s="250">
        <v>4068</v>
      </c>
      <c r="R27" s="250">
        <v>27660</v>
      </c>
      <c r="S27" s="250">
        <v>2382</v>
      </c>
      <c r="T27" s="250">
        <v>60876</v>
      </c>
      <c r="U27" s="250">
        <v>29</v>
      </c>
      <c r="V27" s="250">
        <v>1</v>
      </c>
      <c r="W27" s="250">
        <v>1736</v>
      </c>
      <c r="X27" s="250">
        <v>123852</v>
      </c>
    </row>
    <row r="28" spans="1:24" ht="14.25" customHeight="1" thickTop="1" x14ac:dyDescent="0.2">
      <c r="A28" s="24" t="s">
        <v>250</v>
      </c>
    </row>
    <row r="29" spans="1:24" x14ac:dyDescent="0.2">
      <c r="A29" s="50" t="s">
        <v>186</v>
      </c>
    </row>
  </sheetData>
  <mergeCells count="26">
    <mergeCell ref="A4:W4"/>
    <mergeCell ref="A2:W2"/>
    <mergeCell ref="B7:B9"/>
    <mergeCell ref="D7:D9"/>
    <mergeCell ref="E7:E9"/>
    <mergeCell ref="H7:H9"/>
    <mergeCell ref="I7:I9"/>
    <mergeCell ref="F7:F9"/>
    <mergeCell ref="G7:G9"/>
    <mergeCell ref="R7:R9"/>
    <mergeCell ref="L7:L9"/>
    <mergeCell ref="M7:M9"/>
    <mergeCell ref="O7:O9"/>
    <mergeCell ref="P7:P9"/>
    <mergeCell ref="W7:W9"/>
    <mergeCell ref="A5:W5"/>
    <mergeCell ref="Q7:Q9"/>
    <mergeCell ref="J7:J9"/>
    <mergeCell ref="K7:K9"/>
    <mergeCell ref="X7:X9"/>
    <mergeCell ref="C7:C9"/>
    <mergeCell ref="N7:N9"/>
    <mergeCell ref="S7:S9"/>
    <mergeCell ref="T7:T9"/>
    <mergeCell ref="U7:U9"/>
    <mergeCell ref="V7:V9"/>
  </mergeCells>
  <pageMargins left="0.7" right="0.7" top="0.75" bottom="0.75" header="0.3" footer="0.3"/>
  <pageSetup paperSize="281" scale="49" orientation="landscape" r:id="rId1"/>
  <headerFooter>
    <oddFooter>&amp;C14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sheetPr>
  <dimension ref="A1:X29"/>
  <sheetViews>
    <sheetView zoomScale="70" zoomScaleNormal="70" workbookViewId="0">
      <selection activeCell="J37" sqref="J37"/>
    </sheetView>
  </sheetViews>
  <sheetFormatPr baseColWidth="10" defaultColWidth="11.42578125" defaultRowHeight="12.75" x14ac:dyDescent="0.2"/>
  <cols>
    <col min="1" max="1" width="30.28515625" style="258" customWidth="1"/>
    <col min="2" max="2" width="13.42578125" style="258" customWidth="1"/>
    <col min="3" max="3" width="11.42578125" style="258"/>
    <col min="4" max="4" width="12" style="258" customWidth="1"/>
    <col min="5" max="5" width="16.5703125" style="258" customWidth="1"/>
    <col min="6" max="6" width="13" style="258" customWidth="1"/>
    <col min="7" max="7" width="14.28515625" style="258" customWidth="1"/>
    <col min="8" max="8" width="12.42578125" style="258" customWidth="1"/>
    <col min="9" max="9" width="14" style="258" customWidth="1"/>
    <col min="10" max="10" width="15.5703125" style="258" customWidth="1"/>
    <col min="11" max="11" width="14.5703125" style="258" customWidth="1"/>
    <col min="12" max="12" width="14.42578125" style="258" customWidth="1"/>
    <col min="13" max="13" width="14.7109375" style="258" customWidth="1"/>
    <col min="14" max="14" width="11.28515625" style="258" customWidth="1"/>
    <col min="15" max="15" width="10.28515625" style="258" customWidth="1"/>
    <col min="16" max="16" width="13.5703125" style="258" customWidth="1"/>
    <col min="17" max="17" width="12.28515625" style="258" customWidth="1"/>
    <col min="18" max="22" width="12" style="258" customWidth="1"/>
    <col min="23" max="23" width="13.140625" style="258" customWidth="1"/>
    <col min="24" max="24" width="14.7109375" style="258" customWidth="1"/>
    <col min="25" max="16384" width="11.42578125" style="258"/>
  </cols>
  <sheetData>
    <row r="1" spans="1:24" ht="15.75" x14ac:dyDescent="0.25">
      <c r="A1" s="257" t="str">
        <f>'Cuadro 8-B'!A1</f>
        <v>Enero</v>
      </c>
    </row>
    <row r="2" spans="1:24" ht="13.5" x14ac:dyDescent="0.25">
      <c r="A2" s="549" t="s">
        <v>495</v>
      </c>
      <c r="B2" s="550"/>
      <c r="C2" s="550"/>
      <c r="D2" s="550"/>
      <c r="E2" s="550"/>
      <c r="F2" s="550"/>
      <c r="G2" s="550"/>
      <c r="H2" s="550"/>
      <c r="I2" s="550"/>
      <c r="J2" s="550"/>
      <c r="K2" s="550"/>
      <c r="L2" s="551"/>
      <c r="M2" s="551"/>
      <c r="N2" s="551"/>
      <c r="O2" s="551"/>
      <c r="P2" s="551"/>
      <c r="Q2" s="551"/>
      <c r="R2" s="551"/>
      <c r="S2" s="551"/>
      <c r="T2" s="551"/>
      <c r="U2" s="551"/>
      <c r="V2" s="551"/>
      <c r="W2" s="551"/>
    </row>
    <row r="3" spans="1:24" ht="15.75" x14ac:dyDescent="0.25">
      <c r="A3" s="259"/>
      <c r="B3" s="260"/>
      <c r="C3" s="260"/>
      <c r="D3" s="260"/>
      <c r="E3" s="260"/>
      <c r="F3" s="260"/>
      <c r="G3" s="260"/>
      <c r="H3" s="260"/>
      <c r="I3" s="260"/>
      <c r="J3" s="260"/>
      <c r="K3" s="260"/>
    </row>
    <row r="4" spans="1:24" ht="15.75" x14ac:dyDescent="0.25">
      <c r="A4" s="549" t="s">
        <v>315</v>
      </c>
      <c r="B4" s="549"/>
      <c r="C4" s="549"/>
      <c r="D4" s="549"/>
      <c r="E4" s="549"/>
      <c r="F4" s="549"/>
      <c r="G4" s="549"/>
      <c r="H4" s="549"/>
      <c r="I4" s="549"/>
      <c r="J4" s="549"/>
      <c r="K4" s="549"/>
      <c r="L4" s="551"/>
      <c r="M4" s="551"/>
      <c r="N4" s="551"/>
      <c r="O4" s="551"/>
      <c r="P4" s="551"/>
      <c r="Q4" s="551"/>
      <c r="R4" s="551"/>
      <c r="S4" s="551"/>
      <c r="T4" s="551"/>
      <c r="U4" s="551"/>
      <c r="V4" s="551"/>
      <c r="W4" s="551"/>
    </row>
    <row r="5" spans="1:24" ht="15.75" customHeight="1" x14ac:dyDescent="0.2">
      <c r="A5" s="552" t="s">
        <v>494</v>
      </c>
      <c r="B5" s="553"/>
      <c r="C5" s="553"/>
      <c r="D5" s="553"/>
      <c r="E5" s="553"/>
      <c r="F5" s="553"/>
      <c r="G5" s="553"/>
      <c r="H5" s="553"/>
      <c r="I5" s="553"/>
      <c r="J5" s="553"/>
      <c r="K5" s="553"/>
      <c r="L5" s="553"/>
      <c r="M5" s="553"/>
      <c r="N5" s="553"/>
      <c r="O5" s="553"/>
      <c r="P5" s="553"/>
      <c r="Q5" s="553"/>
      <c r="R5" s="553"/>
      <c r="S5" s="553"/>
      <c r="T5" s="553"/>
      <c r="U5" s="553"/>
      <c r="V5" s="553"/>
      <c r="W5" s="553"/>
    </row>
    <row r="6" spans="1:24" ht="13.5" thickBot="1" x14ac:dyDescent="0.25"/>
    <row r="7" spans="1:24" ht="15" customHeight="1" thickTop="1" x14ac:dyDescent="0.2">
      <c r="A7" s="261"/>
      <c r="B7" s="534" t="s">
        <v>496</v>
      </c>
      <c r="C7" s="534" t="s">
        <v>454</v>
      </c>
      <c r="D7" s="534" t="s">
        <v>497</v>
      </c>
      <c r="E7" s="534" t="s">
        <v>498</v>
      </c>
      <c r="F7" s="534" t="s">
        <v>499</v>
      </c>
      <c r="G7" s="534" t="s">
        <v>458</v>
      </c>
      <c r="H7" s="534" t="s">
        <v>500</v>
      </c>
      <c r="I7" s="534" t="s">
        <v>501</v>
      </c>
      <c r="J7" s="534" t="s">
        <v>502</v>
      </c>
      <c r="K7" s="534" t="s">
        <v>503</v>
      </c>
      <c r="L7" s="534" t="s">
        <v>504</v>
      </c>
      <c r="M7" s="534" t="s">
        <v>505</v>
      </c>
      <c r="N7" s="534" t="s">
        <v>506</v>
      </c>
      <c r="O7" s="534" t="s">
        <v>507</v>
      </c>
      <c r="P7" s="534" t="s">
        <v>508</v>
      </c>
      <c r="Q7" s="534" t="s">
        <v>473</v>
      </c>
      <c r="R7" s="534" t="s">
        <v>509</v>
      </c>
      <c r="S7" s="534" t="s">
        <v>511</v>
      </c>
      <c r="T7" s="534" t="s">
        <v>513</v>
      </c>
      <c r="U7" s="534" t="s">
        <v>518</v>
      </c>
      <c r="V7" s="534" t="s">
        <v>517</v>
      </c>
      <c r="W7" s="554" t="s">
        <v>492</v>
      </c>
      <c r="X7" s="557" t="s">
        <v>254</v>
      </c>
    </row>
    <row r="8" spans="1:24" ht="15" customHeight="1" x14ac:dyDescent="0.2">
      <c r="A8" s="262" t="s">
        <v>25</v>
      </c>
      <c r="B8" s="535"/>
      <c r="C8" s="535"/>
      <c r="D8" s="535"/>
      <c r="E8" s="535"/>
      <c r="F8" s="535"/>
      <c r="G8" s="535"/>
      <c r="H8" s="535"/>
      <c r="I8" s="535"/>
      <c r="J8" s="535"/>
      <c r="K8" s="535"/>
      <c r="L8" s="535"/>
      <c r="M8" s="535"/>
      <c r="N8" s="535"/>
      <c r="O8" s="535"/>
      <c r="P8" s="535"/>
      <c r="Q8" s="535"/>
      <c r="R8" s="535"/>
      <c r="S8" s="535"/>
      <c r="T8" s="535"/>
      <c r="U8" s="535"/>
      <c r="V8" s="535"/>
      <c r="W8" s="555"/>
      <c r="X8" s="558"/>
    </row>
    <row r="9" spans="1:24" ht="24" customHeight="1" x14ac:dyDescent="0.2">
      <c r="A9" s="263"/>
      <c r="B9" s="536"/>
      <c r="C9" s="536"/>
      <c r="D9" s="536"/>
      <c r="E9" s="536"/>
      <c r="F9" s="536"/>
      <c r="G9" s="536"/>
      <c r="H9" s="536"/>
      <c r="I9" s="536"/>
      <c r="J9" s="536"/>
      <c r="K9" s="536"/>
      <c r="L9" s="536"/>
      <c r="M9" s="536"/>
      <c r="N9" s="536"/>
      <c r="O9" s="536"/>
      <c r="P9" s="536"/>
      <c r="Q9" s="536"/>
      <c r="R9" s="536"/>
      <c r="S9" s="536"/>
      <c r="T9" s="536"/>
      <c r="U9" s="536"/>
      <c r="V9" s="536"/>
      <c r="W9" s="556"/>
      <c r="X9" s="559"/>
    </row>
    <row r="10" spans="1:24" ht="15.75" x14ac:dyDescent="0.25">
      <c r="A10" s="264" t="s">
        <v>29</v>
      </c>
      <c r="B10" s="265">
        <v>0</v>
      </c>
      <c r="C10" s="265">
        <v>29</v>
      </c>
      <c r="D10" s="265">
        <v>3</v>
      </c>
      <c r="E10" s="265">
        <v>0</v>
      </c>
      <c r="F10" s="265">
        <v>0</v>
      </c>
      <c r="G10" s="265">
        <v>1</v>
      </c>
      <c r="H10" s="265">
        <v>3</v>
      </c>
      <c r="I10" s="265">
        <v>2</v>
      </c>
      <c r="J10" s="265">
        <v>17</v>
      </c>
      <c r="K10" s="265">
        <v>9</v>
      </c>
      <c r="L10" s="265">
        <v>25</v>
      </c>
      <c r="M10" s="265">
        <v>2</v>
      </c>
      <c r="N10" s="265">
        <v>159</v>
      </c>
      <c r="O10" s="265">
        <v>20</v>
      </c>
      <c r="P10" s="265">
        <v>0</v>
      </c>
      <c r="Q10" s="265">
        <v>30</v>
      </c>
      <c r="R10" s="265">
        <v>386</v>
      </c>
      <c r="S10" s="265">
        <v>15</v>
      </c>
      <c r="T10" s="265">
        <v>958</v>
      </c>
      <c r="U10" s="265">
        <v>0</v>
      </c>
      <c r="V10" s="265">
        <v>1</v>
      </c>
      <c r="W10" s="265">
        <v>162</v>
      </c>
      <c r="X10" s="265">
        <v>1822</v>
      </c>
    </row>
    <row r="11" spans="1:24" ht="15.75" x14ac:dyDescent="0.25">
      <c r="A11" s="266" t="s">
        <v>30</v>
      </c>
      <c r="B11" s="265">
        <v>0</v>
      </c>
      <c r="C11" s="265">
        <v>61</v>
      </c>
      <c r="D11" s="265">
        <v>1</v>
      </c>
      <c r="E11" s="265">
        <v>0</v>
      </c>
      <c r="F11" s="265">
        <v>0</v>
      </c>
      <c r="G11" s="265">
        <v>2</v>
      </c>
      <c r="H11" s="265">
        <v>9</v>
      </c>
      <c r="I11" s="265">
        <v>6</v>
      </c>
      <c r="J11" s="265">
        <v>29</v>
      </c>
      <c r="K11" s="265">
        <v>16</v>
      </c>
      <c r="L11" s="265">
        <v>9</v>
      </c>
      <c r="M11" s="265">
        <v>7</v>
      </c>
      <c r="N11" s="265">
        <v>269</v>
      </c>
      <c r="O11" s="265">
        <v>45</v>
      </c>
      <c r="P11" s="265">
        <v>0</v>
      </c>
      <c r="Q11" s="265">
        <v>63</v>
      </c>
      <c r="R11" s="265">
        <v>526</v>
      </c>
      <c r="S11" s="265">
        <v>29</v>
      </c>
      <c r="T11" s="265">
        <v>1722</v>
      </c>
      <c r="U11" s="265">
        <v>0</v>
      </c>
      <c r="V11" s="265">
        <v>0</v>
      </c>
      <c r="W11" s="265">
        <v>257</v>
      </c>
      <c r="X11" s="265">
        <v>3051</v>
      </c>
    </row>
    <row r="12" spans="1:24" ht="15.75" x14ac:dyDescent="0.25">
      <c r="A12" s="266" t="s">
        <v>31</v>
      </c>
      <c r="B12" s="265">
        <v>1</v>
      </c>
      <c r="C12" s="265">
        <v>157</v>
      </c>
      <c r="D12" s="265">
        <v>5</v>
      </c>
      <c r="E12" s="265">
        <v>0</v>
      </c>
      <c r="F12" s="265">
        <v>0</v>
      </c>
      <c r="G12" s="265">
        <v>11</v>
      </c>
      <c r="H12" s="265">
        <v>15</v>
      </c>
      <c r="I12" s="265">
        <v>10</v>
      </c>
      <c r="J12" s="265">
        <v>44</v>
      </c>
      <c r="K12" s="265">
        <v>40</v>
      </c>
      <c r="L12" s="265">
        <v>13</v>
      </c>
      <c r="M12" s="265">
        <v>31</v>
      </c>
      <c r="N12" s="265">
        <v>493</v>
      </c>
      <c r="O12" s="265">
        <v>126</v>
      </c>
      <c r="P12" s="265">
        <v>0</v>
      </c>
      <c r="Q12" s="265">
        <v>119</v>
      </c>
      <c r="R12" s="265">
        <v>1051</v>
      </c>
      <c r="S12" s="265">
        <v>50</v>
      </c>
      <c r="T12" s="265">
        <v>3144</v>
      </c>
      <c r="U12" s="265">
        <v>2</v>
      </c>
      <c r="V12" s="265">
        <v>0</v>
      </c>
      <c r="W12" s="265">
        <v>608</v>
      </c>
      <c r="X12" s="265">
        <v>5920</v>
      </c>
    </row>
    <row r="13" spans="1:24" ht="15.75" x14ac:dyDescent="0.25">
      <c r="A13" s="266" t="s">
        <v>32</v>
      </c>
      <c r="B13" s="265">
        <v>1</v>
      </c>
      <c r="C13" s="265">
        <v>50</v>
      </c>
      <c r="D13" s="265">
        <v>1</v>
      </c>
      <c r="E13" s="265">
        <v>0</v>
      </c>
      <c r="F13" s="265">
        <v>0</v>
      </c>
      <c r="G13" s="265">
        <v>3</v>
      </c>
      <c r="H13" s="265">
        <v>7</v>
      </c>
      <c r="I13" s="265">
        <v>4</v>
      </c>
      <c r="J13" s="265">
        <v>18</v>
      </c>
      <c r="K13" s="265">
        <v>15</v>
      </c>
      <c r="L13" s="265">
        <v>5</v>
      </c>
      <c r="M13" s="265">
        <v>3</v>
      </c>
      <c r="N13" s="265">
        <v>166</v>
      </c>
      <c r="O13" s="265">
        <v>31</v>
      </c>
      <c r="P13" s="265">
        <v>0</v>
      </c>
      <c r="Q13" s="265">
        <v>26</v>
      </c>
      <c r="R13" s="265">
        <v>303</v>
      </c>
      <c r="S13" s="265">
        <v>22</v>
      </c>
      <c r="T13" s="265">
        <v>1284</v>
      </c>
      <c r="U13" s="265">
        <v>0</v>
      </c>
      <c r="V13" s="265">
        <v>0</v>
      </c>
      <c r="W13" s="265">
        <v>192</v>
      </c>
      <c r="X13" s="265">
        <v>2131</v>
      </c>
    </row>
    <row r="14" spans="1:24" ht="15.75" x14ac:dyDescent="0.25">
      <c r="A14" s="266" t="s">
        <v>33</v>
      </c>
      <c r="B14" s="265">
        <v>1</v>
      </c>
      <c r="C14" s="265">
        <v>147</v>
      </c>
      <c r="D14" s="265">
        <v>4</v>
      </c>
      <c r="E14" s="265">
        <v>0</v>
      </c>
      <c r="F14" s="265">
        <v>0</v>
      </c>
      <c r="G14" s="265">
        <v>6</v>
      </c>
      <c r="H14" s="265">
        <v>16</v>
      </c>
      <c r="I14" s="265">
        <v>5</v>
      </c>
      <c r="J14" s="265">
        <v>55</v>
      </c>
      <c r="K14" s="265">
        <v>42</v>
      </c>
      <c r="L14" s="265">
        <v>14</v>
      </c>
      <c r="M14" s="265">
        <v>29</v>
      </c>
      <c r="N14" s="265">
        <v>529</v>
      </c>
      <c r="O14" s="265">
        <v>114</v>
      </c>
      <c r="P14" s="265">
        <v>0</v>
      </c>
      <c r="Q14" s="265">
        <v>117</v>
      </c>
      <c r="R14" s="265">
        <v>1223</v>
      </c>
      <c r="S14" s="265">
        <v>54</v>
      </c>
      <c r="T14" s="265">
        <v>3327</v>
      </c>
      <c r="U14" s="265">
        <v>2</v>
      </c>
      <c r="V14" s="265">
        <v>0</v>
      </c>
      <c r="W14" s="265">
        <v>491</v>
      </c>
      <c r="X14" s="265">
        <v>6176</v>
      </c>
    </row>
    <row r="15" spans="1:24" ht="15.75" x14ac:dyDescent="0.25">
      <c r="A15" s="266" t="s">
        <v>34</v>
      </c>
      <c r="B15" s="265">
        <v>1</v>
      </c>
      <c r="C15" s="265">
        <v>435</v>
      </c>
      <c r="D15" s="265">
        <v>8</v>
      </c>
      <c r="E15" s="265">
        <v>0</v>
      </c>
      <c r="F15" s="265">
        <v>0</v>
      </c>
      <c r="G15" s="265">
        <v>22</v>
      </c>
      <c r="H15" s="265">
        <v>34</v>
      </c>
      <c r="I15" s="265">
        <v>27</v>
      </c>
      <c r="J15" s="265">
        <v>156</v>
      </c>
      <c r="K15" s="265">
        <v>176</v>
      </c>
      <c r="L15" s="265">
        <v>28</v>
      </c>
      <c r="M15" s="265">
        <v>79</v>
      </c>
      <c r="N15" s="265">
        <v>1639</v>
      </c>
      <c r="O15" s="265">
        <v>378</v>
      </c>
      <c r="P15" s="265">
        <v>2</v>
      </c>
      <c r="Q15" s="265">
        <v>408</v>
      </c>
      <c r="R15" s="265">
        <v>2569</v>
      </c>
      <c r="S15" s="265">
        <v>214</v>
      </c>
      <c r="T15" s="265">
        <v>7115</v>
      </c>
      <c r="U15" s="265">
        <v>3</v>
      </c>
      <c r="V15" s="265">
        <v>1</v>
      </c>
      <c r="W15" s="265">
        <v>1106</v>
      </c>
      <c r="X15" s="265">
        <v>14401</v>
      </c>
    </row>
    <row r="16" spans="1:24" ht="15.75" x14ac:dyDescent="0.25">
      <c r="A16" s="266" t="s">
        <v>99</v>
      </c>
      <c r="B16" s="265">
        <v>1</v>
      </c>
      <c r="C16" s="265">
        <v>138</v>
      </c>
      <c r="D16" s="265">
        <v>7</v>
      </c>
      <c r="E16" s="265">
        <v>0</v>
      </c>
      <c r="F16" s="265">
        <v>0</v>
      </c>
      <c r="G16" s="265">
        <v>8</v>
      </c>
      <c r="H16" s="265">
        <v>17</v>
      </c>
      <c r="I16" s="265">
        <v>13</v>
      </c>
      <c r="J16" s="265">
        <v>49</v>
      </c>
      <c r="K16" s="265">
        <v>48</v>
      </c>
      <c r="L16" s="265">
        <v>9</v>
      </c>
      <c r="M16" s="265">
        <v>30</v>
      </c>
      <c r="N16" s="265">
        <v>557</v>
      </c>
      <c r="O16" s="265">
        <v>105</v>
      </c>
      <c r="P16" s="265">
        <v>3</v>
      </c>
      <c r="Q16" s="265">
        <v>115</v>
      </c>
      <c r="R16" s="265">
        <v>912</v>
      </c>
      <c r="S16" s="265">
        <v>65</v>
      </c>
      <c r="T16" s="265">
        <v>2759</v>
      </c>
      <c r="U16" s="265">
        <v>0</v>
      </c>
      <c r="V16" s="265">
        <v>0</v>
      </c>
      <c r="W16" s="265">
        <v>506</v>
      </c>
      <c r="X16" s="265">
        <v>5342</v>
      </c>
    </row>
    <row r="17" spans="1:24" ht="15.75" x14ac:dyDescent="0.25">
      <c r="A17" s="266" t="s">
        <v>36</v>
      </c>
      <c r="B17" s="265">
        <v>2</v>
      </c>
      <c r="C17" s="265">
        <v>178</v>
      </c>
      <c r="D17" s="265">
        <v>8</v>
      </c>
      <c r="E17" s="265">
        <v>0</v>
      </c>
      <c r="F17" s="265">
        <v>0</v>
      </c>
      <c r="G17" s="265">
        <v>13</v>
      </c>
      <c r="H17" s="265">
        <v>28</v>
      </c>
      <c r="I17" s="265">
        <v>17</v>
      </c>
      <c r="J17" s="265">
        <v>50</v>
      </c>
      <c r="K17" s="265">
        <v>66</v>
      </c>
      <c r="L17" s="265">
        <v>14</v>
      </c>
      <c r="M17" s="265">
        <v>21</v>
      </c>
      <c r="N17" s="265">
        <v>709</v>
      </c>
      <c r="O17" s="265">
        <v>96</v>
      </c>
      <c r="P17" s="265">
        <v>1</v>
      </c>
      <c r="Q17" s="265">
        <v>140</v>
      </c>
      <c r="R17" s="265">
        <v>1260</v>
      </c>
      <c r="S17" s="265">
        <v>55</v>
      </c>
      <c r="T17" s="265">
        <v>3605</v>
      </c>
      <c r="U17" s="265">
        <v>1</v>
      </c>
      <c r="V17" s="265">
        <v>0</v>
      </c>
      <c r="W17" s="265">
        <v>609</v>
      </c>
      <c r="X17" s="265">
        <v>6873</v>
      </c>
    </row>
    <row r="18" spans="1:24" ht="15.75" x14ac:dyDescent="0.25">
      <c r="A18" s="266" t="s">
        <v>490</v>
      </c>
      <c r="B18" s="265">
        <v>2</v>
      </c>
      <c r="C18" s="265">
        <v>87</v>
      </c>
      <c r="D18" s="265">
        <v>2</v>
      </c>
      <c r="E18" s="265">
        <v>0</v>
      </c>
      <c r="F18" s="265">
        <v>0</v>
      </c>
      <c r="G18" s="265">
        <v>4</v>
      </c>
      <c r="H18" s="265">
        <v>7</v>
      </c>
      <c r="I18" s="265">
        <v>5</v>
      </c>
      <c r="J18" s="265">
        <v>33</v>
      </c>
      <c r="K18" s="265">
        <v>25</v>
      </c>
      <c r="L18" s="265">
        <v>5</v>
      </c>
      <c r="M18" s="265">
        <v>8</v>
      </c>
      <c r="N18" s="265">
        <v>292</v>
      </c>
      <c r="O18" s="265">
        <v>74</v>
      </c>
      <c r="P18" s="265">
        <v>0</v>
      </c>
      <c r="Q18" s="265">
        <v>70</v>
      </c>
      <c r="R18" s="265">
        <v>793</v>
      </c>
      <c r="S18" s="265">
        <v>24</v>
      </c>
      <c r="T18" s="265">
        <v>1680</v>
      </c>
      <c r="U18" s="265">
        <v>0</v>
      </c>
      <c r="V18" s="265">
        <v>0</v>
      </c>
      <c r="W18" s="265">
        <v>249</v>
      </c>
      <c r="X18" s="265">
        <v>3360</v>
      </c>
    </row>
    <row r="19" spans="1:24" ht="15.75" x14ac:dyDescent="0.25">
      <c r="A19" s="266" t="s">
        <v>37</v>
      </c>
      <c r="B19" s="265">
        <v>6</v>
      </c>
      <c r="C19" s="265">
        <v>414</v>
      </c>
      <c r="D19" s="265">
        <v>10</v>
      </c>
      <c r="E19" s="265">
        <v>0</v>
      </c>
      <c r="F19" s="265">
        <v>0</v>
      </c>
      <c r="G19" s="265">
        <v>31</v>
      </c>
      <c r="H19" s="265">
        <v>47</v>
      </c>
      <c r="I19" s="265">
        <v>24</v>
      </c>
      <c r="J19" s="265">
        <v>123</v>
      </c>
      <c r="K19" s="265">
        <v>107</v>
      </c>
      <c r="L19" s="265">
        <v>28</v>
      </c>
      <c r="M19" s="265">
        <v>27</v>
      </c>
      <c r="N19" s="265">
        <v>1223</v>
      </c>
      <c r="O19" s="265">
        <v>304</v>
      </c>
      <c r="P19" s="265">
        <v>2</v>
      </c>
      <c r="Q19" s="265">
        <v>289</v>
      </c>
      <c r="R19" s="265">
        <v>2859</v>
      </c>
      <c r="S19" s="265">
        <v>128</v>
      </c>
      <c r="T19" s="265">
        <v>6348</v>
      </c>
      <c r="U19" s="265">
        <v>1</v>
      </c>
      <c r="V19" s="265">
        <v>0</v>
      </c>
      <c r="W19" s="265">
        <v>1300</v>
      </c>
      <c r="X19" s="265">
        <v>13271</v>
      </c>
    </row>
    <row r="20" spans="1:24" ht="15.75" x14ac:dyDescent="0.25">
      <c r="A20" s="266" t="s">
        <v>38</v>
      </c>
      <c r="B20" s="265">
        <v>2</v>
      </c>
      <c r="C20" s="265">
        <v>198</v>
      </c>
      <c r="D20" s="265">
        <v>6</v>
      </c>
      <c r="E20" s="265">
        <v>0</v>
      </c>
      <c r="F20" s="265">
        <v>0</v>
      </c>
      <c r="G20" s="265">
        <v>9</v>
      </c>
      <c r="H20" s="265">
        <v>28</v>
      </c>
      <c r="I20" s="265">
        <v>7</v>
      </c>
      <c r="J20" s="265">
        <v>50</v>
      </c>
      <c r="K20" s="265">
        <v>52</v>
      </c>
      <c r="L20" s="265">
        <v>9</v>
      </c>
      <c r="M20" s="265">
        <v>24</v>
      </c>
      <c r="N20" s="265">
        <v>661</v>
      </c>
      <c r="O20" s="265">
        <v>114</v>
      </c>
      <c r="P20" s="265">
        <v>1</v>
      </c>
      <c r="Q20" s="265">
        <v>170</v>
      </c>
      <c r="R20" s="265">
        <v>1578</v>
      </c>
      <c r="S20" s="265">
        <v>63</v>
      </c>
      <c r="T20" s="265">
        <v>3375</v>
      </c>
      <c r="U20" s="265">
        <v>0</v>
      </c>
      <c r="V20" s="265">
        <v>0</v>
      </c>
      <c r="W20" s="265">
        <v>499</v>
      </c>
      <c r="X20" s="265">
        <v>6846</v>
      </c>
    </row>
    <row r="21" spans="1:24" ht="15.75" x14ac:dyDescent="0.25">
      <c r="A21" s="266" t="s">
        <v>39</v>
      </c>
      <c r="B21" s="265">
        <v>0</v>
      </c>
      <c r="C21" s="265">
        <v>74</v>
      </c>
      <c r="D21" s="265">
        <v>7</v>
      </c>
      <c r="E21" s="265">
        <v>0</v>
      </c>
      <c r="F21" s="265">
        <v>0</v>
      </c>
      <c r="G21" s="265">
        <v>5</v>
      </c>
      <c r="H21" s="265">
        <v>8</v>
      </c>
      <c r="I21" s="265">
        <v>2</v>
      </c>
      <c r="J21" s="265">
        <v>27</v>
      </c>
      <c r="K21" s="265">
        <v>16</v>
      </c>
      <c r="L21" s="265">
        <v>2</v>
      </c>
      <c r="M21" s="265">
        <v>3</v>
      </c>
      <c r="N21" s="265">
        <v>244</v>
      </c>
      <c r="O21" s="265">
        <v>73</v>
      </c>
      <c r="P21" s="265">
        <v>0</v>
      </c>
      <c r="Q21" s="265">
        <v>59</v>
      </c>
      <c r="R21" s="265">
        <v>558</v>
      </c>
      <c r="S21" s="265">
        <v>37</v>
      </c>
      <c r="T21" s="265">
        <v>1433</v>
      </c>
      <c r="U21" s="265">
        <v>0</v>
      </c>
      <c r="V21" s="265">
        <v>0</v>
      </c>
      <c r="W21" s="265">
        <v>272</v>
      </c>
      <c r="X21" s="265">
        <v>2820</v>
      </c>
    </row>
    <row r="22" spans="1:24" ht="15.75" x14ac:dyDescent="0.25">
      <c r="A22" s="267" t="s">
        <v>40</v>
      </c>
      <c r="B22" s="265">
        <v>2</v>
      </c>
      <c r="C22" s="265">
        <v>143</v>
      </c>
      <c r="D22" s="265">
        <v>10</v>
      </c>
      <c r="E22" s="265">
        <v>0</v>
      </c>
      <c r="F22" s="265">
        <v>0</v>
      </c>
      <c r="G22" s="265">
        <v>18</v>
      </c>
      <c r="H22" s="265">
        <v>32</v>
      </c>
      <c r="I22" s="265">
        <v>14</v>
      </c>
      <c r="J22" s="265">
        <v>66</v>
      </c>
      <c r="K22" s="265">
        <v>35</v>
      </c>
      <c r="L22" s="265">
        <v>16</v>
      </c>
      <c r="M22" s="265">
        <v>19</v>
      </c>
      <c r="N22" s="265">
        <v>603</v>
      </c>
      <c r="O22" s="265">
        <v>139</v>
      </c>
      <c r="P22" s="265">
        <v>1</v>
      </c>
      <c r="Q22" s="265">
        <v>119</v>
      </c>
      <c r="R22" s="265">
        <v>1291</v>
      </c>
      <c r="S22" s="265">
        <v>52</v>
      </c>
      <c r="T22" s="265">
        <v>3380</v>
      </c>
      <c r="U22" s="265">
        <v>1</v>
      </c>
      <c r="V22" s="265">
        <v>0</v>
      </c>
      <c r="W22" s="265">
        <v>877</v>
      </c>
      <c r="X22" s="265">
        <v>6818</v>
      </c>
    </row>
    <row r="23" spans="1:24" ht="15.75" x14ac:dyDescent="0.25">
      <c r="A23" s="267" t="s">
        <v>41</v>
      </c>
      <c r="B23" s="265">
        <v>0</v>
      </c>
      <c r="C23" s="265">
        <v>17</v>
      </c>
      <c r="D23" s="265">
        <v>0</v>
      </c>
      <c r="E23" s="265">
        <v>0</v>
      </c>
      <c r="F23" s="265">
        <v>0</v>
      </c>
      <c r="G23" s="265">
        <v>3</v>
      </c>
      <c r="H23" s="265">
        <v>5</v>
      </c>
      <c r="I23" s="265">
        <v>5</v>
      </c>
      <c r="J23" s="265">
        <v>9</v>
      </c>
      <c r="K23" s="265">
        <v>8</v>
      </c>
      <c r="L23" s="265">
        <v>1</v>
      </c>
      <c r="M23" s="265">
        <v>2</v>
      </c>
      <c r="N23" s="265">
        <v>90</v>
      </c>
      <c r="O23" s="265">
        <v>19</v>
      </c>
      <c r="P23" s="265">
        <v>0</v>
      </c>
      <c r="Q23" s="265">
        <v>20</v>
      </c>
      <c r="R23" s="265">
        <v>154</v>
      </c>
      <c r="S23" s="265">
        <v>14</v>
      </c>
      <c r="T23" s="265">
        <v>744</v>
      </c>
      <c r="U23" s="265">
        <v>0</v>
      </c>
      <c r="V23" s="265">
        <v>0</v>
      </c>
      <c r="W23" s="265">
        <v>142</v>
      </c>
      <c r="X23" s="265">
        <v>1233</v>
      </c>
    </row>
    <row r="24" spans="1:24" ht="15.75" x14ac:dyDescent="0.25">
      <c r="A24" s="266" t="s">
        <v>42</v>
      </c>
      <c r="B24" s="265">
        <v>1</v>
      </c>
      <c r="C24" s="265">
        <v>28</v>
      </c>
      <c r="D24" s="265">
        <v>2</v>
      </c>
      <c r="E24" s="265">
        <v>0</v>
      </c>
      <c r="F24" s="265">
        <v>0</v>
      </c>
      <c r="G24" s="265">
        <v>2</v>
      </c>
      <c r="H24" s="265">
        <v>9</v>
      </c>
      <c r="I24" s="265">
        <v>5</v>
      </c>
      <c r="J24" s="265">
        <v>10</v>
      </c>
      <c r="K24" s="265">
        <v>6</v>
      </c>
      <c r="L24" s="265">
        <v>2</v>
      </c>
      <c r="M24" s="265">
        <v>5</v>
      </c>
      <c r="N24" s="265">
        <v>143</v>
      </c>
      <c r="O24" s="265">
        <v>38</v>
      </c>
      <c r="P24" s="265">
        <v>0</v>
      </c>
      <c r="Q24" s="265">
        <v>37</v>
      </c>
      <c r="R24" s="265">
        <v>270</v>
      </c>
      <c r="S24" s="265">
        <v>17</v>
      </c>
      <c r="T24" s="265">
        <v>918</v>
      </c>
      <c r="U24" s="265">
        <v>0</v>
      </c>
      <c r="V24" s="265">
        <v>0</v>
      </c>
      <c r="W24" s="265">
        <v>212</v>
      </c>
      <c r="X24" s="265">
        <v>1705</v>
      </c>
    </row>
    <row r="25" spans="1:24" ht="15.75" x14ac:dyDescent="0.25">
      <c r="A25" s="266" t="s">
        <v>43</v>
      </c>
      <c r="B25" s="265">
        <v>12</v>
      </c>
      <c r="C25" s="265">
        <v>2399</v>
      </c>
      <c r="D25" s="265">
        <v>54</v>
      </c>
      <c r="E25" s="265">
        <v>1</v>
      </c>
      <c r="F25" s="265">
        <v>4</v>
      </c>
      <c r="G25" s="265">
        <v>68</v>
      </c>
      <c r="H25" s="265">
        <v>198</v>
      </c>
      <c r="I25" s="265">
        <v>171</v>
      </c>
      <c r="J25" s="265">
        <v>1034</v>
      </c>
      <c r="K25" s="265">
        <v>1326</v>
      </c>
      <c r="L25" s="265">
        <v>262</v>
      </c>
      <c r="M25" s="265">
        <v>493</v>
      </c>
      <c r="N25" s="265">
        <v>11138</v>
      </c>
      <c r="O25" s="265">
        <v>2169</v>
      </c>
      <c r="P25" s="265">
        <v>11</v>
      </c>
      <c r="Q25" s="265">
        <v>1879</v>
      </c>
      <c r="R25" s="265">
        <v>10657</v>
      </c>
      <c r="S25" s="265">
        <v>1363</v>
      </c>
      <c r="T25" s="265">
        <v>47969</v>
      </c>
      <c r="U25" s="265">
        <v>7</v>
      </c>
      <c r="V25" s="265">
        <v>4</v>
      </c>
      <c r="W25" s="265">
        <v>8429</v>
      </c>
      <c r="X25" s="265">
        <v>89648</v>
      </c>
    </row>
    <row r="26" spans="1:24" ht="15.75" x14ac:dyDescent="0.25">
      <c r="A26" s="268" t="s">
        <v>492</v>
      </c>
      <c r="B26" s="265">
        <v>1</v>
      </c>
      <c r="C26" s="265">
        <v>52</v>
      </c>
      <c r="D26" s="265">
        <v>3</v>
      </c>
      <c r="E26" s="265">
        <v>0</v>
      </c>
      <c r="F26" s="265">
        <v>0</v>
      </c>
      <c r="G26" s="265">
        <v>8</v>
      </c>
      <c r="H26" s="265">
        <v>5</v>
      </c>
      <c r="I26" s="265">
        <v>9</v>
      </c>
      <c r="J26" s="265">
        <v>34</v>
      </c>
      <c r="K26" s="265">
        <v>30</v>
      </c>
      <c r="L26" s="265">
        <v>9</v>
      </c>
      <c r="M26" s="265">
        <v>35</v>
      </c>
      <c r="N26" s="265">
        <v>264</v>
      </c>
      <c r="O26" s="265">
        <v>29</v>
      </c>
      <c r="P26" s="265">
        <v>1</v>
      </c>
      <c r="Q26" s="265">
        <v>42</v>
      </c>
      <c r="R26" s="265">
        <v>373</v>
      </c>
      <c r="S26" s="265">
        <v>41</v>
      </c>
      <c r="T26" s="265">
        <v>1804</v>
      </c>
      <c r="U26" s="265">
        <v>0</v>
      </c>
      <c r="V26" s="265">
        <v>0</v>
      </c>
      <c r="W26" s="265">
        <v>3654</v>
      </c>
      <c r="X26" s="265">
        <v>6394</v>
      </c>
    </row>
    <row r="27" spans="1:24" ht="16.5" thickBot="1" x14ac:dyDescent="0.3">
      <c r="A27" s="269" t="s">
        <v>0</v>
      </c>
      <c r="B27" s="270">
        <v>33</v>
      </c>
      <c r="C27" s="270">
        <v>4607</v>
      </c>
      <c r="D27" s="270">
        <v>131</v>
      </c>
      <c r="E27" s="270">
        <v>1</v>
      </c>
      <c r="F27" s="270">
        <v>4</v>
      </c>
      <c r="G27" s="270">
        <v>214</v>
      </c>
      <c r="H27" s="270">
        <v>468</v>
      </c>
      <c r="I27" s="270">
        <v>326</v>
      </c>
      <c r="J27" s="270">
        <v>1804</v>
      </c>
      <c r="K27" s="270">
        <v>2017</v>
      </c>
      <c r="L27" s="270">
        <v>451</v>
      </c>
      <c r="M27" s="270">
        <v>818</v>
      </c>
      <c r="N27" s="270">
        <v>19179</v>
      </c>
      <c r="O27" s="270">
        <v>3874</v>
      </c>
      <c r="P27" s="270">
        <v>22</v>
      </c>
      <c r="Q27" s="270">
        <v>3703</v>
      </c>
      <c r="R27" s="270">
        <v>26763</v>
      </c>
      <c r="S27" s="270"/>
      <c r="T27" s="270"/>
      <c r="U27" s="270"/>
      <c r="V27" s="270"/>
      <c r="W27" s="270">
        <v>19565</v>
      </c>
      <c r="X27" s="270">
        <v>177811</v>
      </c>
    </row>
    <row r="28" spans="1:24" ht="14.25" customHeight="1" thickTop="1" x14ac:dyDescent="0.2">
      <c r="A28" s="271" t="s">
        <v>250</v>
      </c>
    </row>
    <row r="29" spans="1:24" x14ac:dyDescent="0.2">
      <c r="A29" s="272" t="s">
        <v>186</v>
      </c>
    </row>
  </sheetData>
  <mergeCells count="26">
    <mergeCell ref="X7:X9"/>
    <mergeCell ref="J7:J9"/>
    <mergeCell ref="K7:K9"/>
    <mergeCell ref="L7:L9"/>
    <mergeCell ref="M7:M9"/>
    <mergeCell ref="O7:O9"/>
    <mergeCell ref="P7:P9"/>
    <mergeCell ref="T7:T9"/>
    <mergeCell ref="U7:U9"/>
    <mergeCell ref="V7:V9"/>
    <mergeCell ref="A2:W2"/>
    <mergeCell ref="A4:W4"/>
    <mergeCell ref="A5:W5"/>
    <mergeCell ref="B7:B9"/>
    <mergeCell ref="D7:D9"/>
    <mergeCell ref="E7:E9"/>
    <mergeCell ref="F7:F9"/>
    <mergeCell ref="G7:G9"/>
    <mergeCell ref="H7:H9"/>
    <mergeCell ref="I7:I9"/>
    <mergeCell ref="Q7:Q9"/>
    <mergeCell ref="R7:R9"/>
    <mergeCell ref="W7:W9"/>
    <mergeCell ref="C7:C9"/>
    <mergeCell ref="N7:N9"/>
    <mergeCell ref="S7:S9"/>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003300"/>
  </sheetPr>
  <dimension ref="A1:M22"/>
  <sheetViews>
    <sheetView showGridLines="0" workbookViewId="0">
      <selection activeCell="A5" sqref="A5:M15"/>
    </sheetView>
  </sheetViews>
  <sheetFormatPr baseColWidth="10" defaultRowHeight="12.75" x14ac:dyDescent="0.2"/>
  <cols>
    <col min="1" max="1" width="38.5703125" style="2" customWidth="1"/>
    <col min="2" max="3" width="10.85546875" style="2" customWidth="1"/>
    <col min="4" max="4" width="16.42578125" style="2" bestFit="1" customWidth="1"/>
    <col min="5" max="7" width="10.85546875" style="2" customWidth="1"/>
    <col min="8" max="8" width="16.42578125" style="2" bestFit="1" customWidth="1"/>
    <col min="9" max="10" width="10.85546875" style="2" customWidth="1"/>
    <col min="11" max="11" width="11.42578125" style="2"/>
    <col min="12" max="12" width="17" style="2" bestFit="1" customWidth="1"/>
    <col min="13" max="16384" width="11.42578125" style="2"/>
  </cols>
  <sheetData>
    <row r="1" spans="1:13" ht="15.75" x14ac:dyDescent="0.25">
      <c r="A1" s="52" t="str">
        <f>'Cuadro 1'!A3</f>
        <v>Enero</v>
      </c>
    </row>
    <row r="2" spans="1:13" ht="15.75" x14ac:dyDescent="0.25">
      <c r="A2" s="6" t="s">
        <v>57</v>
      </c>
      <c r="B2" s="7"/>
      <c r="C2" s="7"/>
      <c r="D2" s="7"/>
      <c r="E2" s="7"/>
      <c r="F2" s="7"/>
      <c r="G2" s="7"/>
      <c r="H2" s="7"/>
      <c r="I2" s="7"/>
      <c r="J2" s="7"/>
    </row>
    <row r="3" spans="1:13" ht="36.75" customHeight="1" x14ac:dyDescent="0.25">
      <c r="A3" s="525" t="s">
        <v>179</v>
      </c>
      <c r="B3" s="560"/>
      <c r="C3" s="560"/>
      <c r="D3" s="560"/>
      <c r="E3" s="560"/>
      <c r="F3" s="560"/>
      <c r="G3" s="560"/>
      <c r="H3" s="560"/>
      <c r="I3" s="560"/>
      <c r="J3" s="560"/>
    </row>
    <row r="4" spans="1:13" ht="17.25" customHeight="1" thickBot="1" x14ac:dyDescent="0.25"/>
    <row r="5" spans="1:13" s="133" customFormat="1" ht="15" customHeight="1" thickTop="1" x14ac:dyDescent="0.2">
      <c r="A5" s="563" t="s">
        <v>178</v>
      </c>
      <c r="B5" s="378" t="s">
        <v>276</v>
      </c>
      <c r="C5" s="379"/>
      <c r="D5" s="379"/>
      <c r="E5" s="380"/>
      <c r="F5" s="378" t="s">
        <v>147</v>
      </c>
      <c r="G5" s="379"/>
      <c r="H5" s="379"/>
      <c r="I5" s="380"/>
      <c r="J5" s="378" t="s">
        <v>184</v>
      </c>
      <c r="K5" s="379"/>
      <c r="L5" s="379"/>
      <c r="M5" s="379"/>
    </row>
    <row r="6" spans="1:13" s="133" customFormat="1" ht="15" customHeight="1" x14ac:dyDescent="0.2">
      <c r="A6" s="564"/>
      <c r="B6" s="381" t="s">
        <v>3</v>
      </c>
      <c r="C6" s="382" t="s">
        <v>4</v>
      </c>
      <c r="D6" s="383" t="s">
        <v>492</v>
      </c>
      <c r="E6" s="381" t="s">
        <v>0</v>
      </c>
      <c r="F6" s="381" t="s">
        <v>3</v>
      </c>
      <c r="G6" s="382" t="s">
        <v>4</v>
      </c>
      <c r="H6" s="383" t="s">
        <v>492</v>
      </c>
      <c r="I6" s="381" t="s">
        <v>0</v>
      </c>
      <c r="J6" s="381" t="s">
        <v>3</v>
      </c>
      <c r="K6" s="384" t="s">
        <v>4</v>
      </c>
      <c r="L6" s="385" t="s">
        <v>492</v>
      </c>
      <c r="M6" s="386" t="s">
        <v>0</v>
      </c>
    </row>
    <row r="7" spans="1:13" s="4" customFormat="1" ht="27.75" customHeight="1" x14ac:dyDescent="0.25">
      <c r="A7" s="387" t="s">
        <v>277</v>
      </c>
      <c r="B7" s="388"/>
      <c r="C7" s="388"/>
      <c r="D7" s="388"/>
      <c r="E7" s="388"/>
      <c r="F7" s="388"/>
      <c r="G7" s="388"/>
      <c r="H7" s="388"/>
      <c r="I7" s="388"/>
      <c r="J7" s="388"/>
      <c r="K7" s="389"/>
      <c r="L7" s="389"/>
      <c r="M7" s="390"/>
    </row>
    <row r="8" spans="1:13" s="4" customFormat="1" ht="18.75" customHeight="1" x14ac:dyDescent="0.25">
      <c r="A8" s="391" t="s">
        <v>279</v>
      </c>
      <c r="B8" s="331">
        <v>184</v>
      </c>
      <c r="C8" s="331">
        <v>149</v>
      </c>
      <c r="D8" s="331">
        <v>0</v>
      </c>
      <c r="E8" s="331">
        <v>333</v>
      </c>
      <c r="F8" s="331">
        <v>27</v>
      </c>
      <c r="G8" s="331">
        <v>41</v>
      </c>
      <c r="H8" s="331">
        <v>0</v>
      </c>
      <c r="I8" s="331">
        <v>68</v>
      </c>
      <c r="J8" s="331">
        <v>211</v>
      </c>
      <c r="K8" s="331">
        <v>190</v>
      </c>
      <c r="L8" s="331">
        <v>0</v>
      </c>
      <c r="M8" s="331">
        <v>401</v>
      </c>
    </row>
    <row r="9" spans="1:13" s="4" customFormat="1" ht="18.75" customHeight="1" x14ac:dyDescent="0.25">
      <c r="A9" s="391" t="s">
        <v>180</v>
      </c>
      <c r="B9" s="331">
        <v>506</v>
      </c>
      <c r="C9" s="331">
        <v>374</v>
      </c>
      <c r="D9" s="331">
        <v>0</v>
      </c>
      <c r="E9" s="331">
        <v>880</v>
      </c>
      <c r="F9" s="331">
        <v>117</v>
      </c>
      <c r="G9" s="331">
        <v>169</v>
      </c>
      <c r="H9" s="331">
        <v>0</v>
      </c>
      <c r="I9" s="331">
        <v>286</v>
      </c>
      <c r="J9" s="331">
        <v>623</v>
      </c>
      <c r="K9" s="331">
        <v>543</v>
      </c>
      <c r="L9" s="331">
        <v>0</v>
      </c>
      <c r="M9" s="331">
        <v>1166</v>
      </c>
    </row>
    <row r="10" spans="1:13" s="4" customFormat="1" ht="18.75" customHeight="1" x14ac:dyDescent="0.25">
      <c r="A10" s="391" t="s">
        <v>360</v>
      </c>
      <c r="B10" s="331">
        <v>3</v>
      </c>
      <c r="C10" s="331">
        <v>0</v>
      </c>
      <c r="D10" s="331">
        <v>0</v>
      </c>
      <c r="E10" s="331">
        <v>3</v>
      </c>
      <c r="F10" s="331">
        <v>0</v>
      </c>
      <c r="G10" s="331">
        <v>0</v>
      </c>
      <c r="H10" s="331">
        <v>0</v>
      </c>
      <c r="I10" s="331">
        <v>0</v>
      </c>
      <c r="J10" s="331">
        <v>3</v>
      </c>
      <c r="K10" s="331">
        <v>0</v>
      </c>
      <c r="L10" s="331">
        <v>0</v>
      </c>
      <c r="M10" s="331">
        <v>3</v>
      </c>
    </row>
    <row r="11" spans="1:13" s="4" customFormat="1" ht="33.75" customHeight="1" x14ac:dyDescent="0.25">
      <c r="A11" s="392" t="s">
        <v>361</v>
      </c>
      <c r="B11" s="331"/>
      <c r="C11" s="331"/>
      <c r="D11" s="331"/>
      <c r="E11" s="331">
        <v>0</v>
      </c>
      <c r="F11" s="331"/>
      <c r="G11" s="331"/>
      <c r="H11" s="331"/>
      <c r="I11" s="331"/>
      <c r="J11" s="331"/>
      <c r="K11" s="331"/>
      <c r="L11" s="331"/>
      <c r="M11" s="331">
        <v>0</v>
      </c>
    </row>
    <row r="12" spans="1:13" s="4" customFormat="1" ht="18.75" customHeight="1" x14ac:dyDescent="0.25">
      <c r="A12" s="391" t="s">
        <v>279</v>
      </c>
      <c r="B12" s="331">
        <v>20</v>
      </c>
      <c r="C12" s="331">
        <v>26</v>
      </c>
      <c r="D12" s="331">
        <v>0</v>
      </c>
      <c r="E12" s="331">
        <v>46</v>
      </c>
      <c r="F12" s="331">
        <v>7</v>
      </c>
      <c r="G12" s="331">
        <v>9</v>
      </c>
      <c r="H12" s="331">
        <v>0</v>
      </c>
      <c r="I12" s="331">
        <v>16</v>
      </c>
      <c r="J12" s="331">
        <v>27</v>
      </c>
      <c r="K12" s="331">
        <v>35</v>
      </c>
      <c r="L12" s="331">
        <v>0</v>
      </c>
      <c r="M12" s="331">
        <v>62</v>
      </c>
    </row>
    <row r="13" spans="1:13" s="4" customFormat="1" ht="18.75" customHeight="1" x14ac:dyDescent="0.25">
      <c r="A13" s="391" t="s">
        <v>180</v>
      </c>
      <c r="B13" s="331">
        <v>27</v>
      </c>
      <c r="C13" s="331">
        <v>29</v>
      </c>
      <c r="D13" s="331">
        <v>0</v>
      </c>
      <c r="E13" s="331">
        <v>56</v>
      </c>
      <c r="F13" s="331">
        <v>6</v>
      </c>
      <c r="G13" s="331">
        <v>10</v>
      </c>
      <c r="H13" s="331">
        <v>0</v>
      </c>
      <c r="I13" s="331">
        <v>16</v>
      </c>
      <c r="J13" s="331">
        <v>33</v>
      </c>
      <c r="K13" s="331">
        <v>39</v>
      </c>
      <c r="L13" s="331">
        <v>0</v>
      </c>
      <c r="M13" s="331">
        <v>72</v>
      </c>
    </row>
    <row r="14" spans="1:13" s="4" customFormat="1" ht="18.75" customHeight="1" x14ac:dyDescent="0.25">
      <c r="A14" s="391" t="s">
        <v>360</v>
      </c>
      <c r="B14" s="331">
        <v>0</v>
      </c>
      <c r="C14" s="331">
        <v>0</v>
      </c>
      <c r="D14" s="331">
        <v>0</v>
      </c>
      <c r="E14" s="331">
        <v>0</v>
      </c>
      <c r="F14" s="331">
        <v>0</v>
      </c>
      <c r="G14" s="331">
        <v>0</v>
      </c>
      <c r="H14" s="331">
        <v>0</v>
      </c>
      <c r="I14" s="331">
        <v>0</v>
      </c>
      <c r="J14" s="331">
        <v>0</v>
      </c>
      <c r="K14" s="331">
        <v>0</v>
      </c>
      <c r="L14" s="331">
        <v>0</v>
      </c>
      <c r="M14" s="331">
        <v>0</v>
      </c>
    </row>
    <row r="15" spans="1:13" s="4" customFormat="1" ht="18.75" customHeight="1" thickBot="1" x14ac:dyDescent="0.3">
      <c r="A15" s="324" t="s">
        <v>0</v>
      </c>
      <c r="B15" s="332">
        <v>740</v>
      </c>
      <c r="C15" s="332">
        <v>578</v>
      </c>
      <c r="D15" s="332">
        <v>0</v>
      </c>
      <c r="E15" s="332">
        <v>1318</v>
      </c>
      <c r="F15" s="332">
        <v>157</v>
      </c>
      <c r="G15" s="332">
        <v>229</v>
      </c>
      <c r="H15" s="332">
        <v>0</v>
      </c>
      <c r="I15" s="332">
        <v>386</v>
      </c>
      <c r="J15" s="332">
        <v>897</v>
      </c>
      <c r="K15" s="332">
        <v>807</v>
      </c>
      <c r="L15" s="332">
        <v>0</v>
      </c>
      <c r="M15" s="332">
        <v>1704</v>
      </c>
    </row>
    <row r="16" spans="1:13" ht="16.5" customHeight="1" thickTop="1" x14ac:dyDescent="0.25">
      <c r="A16" s="49" t="s">
        <v>185</v>
      </c>
      <c r="B16" s="22"/>
      <c r="C16" s="22"/>
      <c r="D16" s="22"/>
      <c r="E16" s="22"/>
      <c r="F16" s="22"/>
      <c r="G16" s="22"/>
      <c r="H16" s="22"/>
      <c r="I16" s="22"/>
      <c r="J16" s="22"/>
    </row>
    <row r="17" spans="1:10" ht="13.5" customHeight="1" x14ac:dyDescent="0.25">
      <c r="A17" s="50" t="s">
        <v>275</v>
      </c>
      <c r="B17" s="22"/>
      <c r="C17" s="22"/>
      <c r="D17" s="22"/>
      <c r="E17" s="22"/>
      <c r="F17" s="22"/>
      <c r="G17" s="22"/>
      <c r="H17" s="22"/>
      <c r="I17" s="22"/>
      <c r="J17" s="22"/>
    </row>
    <row r="18" spans="1:10" ht="35.1" customHeight="1" x14ac:dyDescent="0.2">
      <c r="A18" s="566" t="s">
        <v>329</v>
      </c>
      <c r="B18" s="445"/>
      <c r="C18" s="445"/>
      <c r="D18" s="445"/>
      <c r="E18" s="445"/>
      <c r="F18" s="445"/>
      <c r="G18" s="445"/>
      <c r="H18" s="445"/>
      <c r="I18" s="445"/>
      <c r="J18" s="445"/>
    </row>
    <row r="19" spans="1:10" ht="13.5" customHeight="1" x14ac:dyDescent="0.2">
      <c r="A19" s="561" t="s">
        <v>278</v>
      </c>
      <c r="B19" s="562"/>
      <c r="C19" s="562"/>
      <c r="D19" s="562"/>
      <c r="E19" s="562"/>
      <c r="F19" s="562"/>
      <c r="G19" s="562"/>
      <c r="H19" s="562"/>
      <c r="I19" s="562"/>
      <c r="J19" s="562"/>
    </row>
    <row r="20" spans="1:10" ht="12.75" customHeight="1" x14ac:dyDescent="0.2">
      <c r="A20" s="561" t="s">
        <v>280</v>
      </c>
      <c r="B20" s="448"/>
      <c r="C20" s="448"/>
      <c r="D20" s="448"/>
      <c r="E20" s="448"/>
      <c r="F20" s="448"/>
      <c r="G20" s="448"/>
      <c r="H20" s="448"/>
      <c r="I20" s="448"/>
      <c r="J20" s="448"/>
    </row>
    <row r="21" spans="1:10" ht="12.75" customHeight="1" x14ac:dyDescent="0.2">
      <c r="A21" s="567" t="s">
        <v>362</v>
      </c>
      <c r="B21" s="447"/>
      <c r="C21" s="447"/>
      <c r="D21" s="447"/>
      <c r="E21" s="447"/>
      <c r="F21" s="447"/>
      <c r="G21" s="447"/>
      <c r="H21" s="447"/>
      <c r="I21" s="447"/>
      <c r="J21" s="447"/>
    </row>
    <row r="22" spans="1:10" ht="23.25" customHeight="1" x14ac:dyDescent="0.2">
      <c r="A22" s="565" t="s">
        <v>363</v>
      </c>
      <c r="B22" s="451"/>
      <c r="C22" s="451"/>
      <c r="D22" s="451"/>
      <c r="E22" s="451"/>
      <c r="F22" s="451"/>
      <c r="G22" s="451"/>
      <c r="H22" s="451"/>
      <c r="I22" s="451"/>
      <c r="J22" s="451"/>
    </row>
  </sheetData>
  <mergeCells count="7">
    <mergeCell ref="A3:J3"/>
    <mergeCell ref="A19:J19"/>
    <mergeCell ref="A5:A6"/>
    <mergeCell ref="A22:J22"/>
    <mergeCell ref="A20:J20"/>
    <mergeCell ref="A18:J18"/>
    <mergeCell ref="A21:J21"/>
  </mergeCells>
  <pageMargins left="1.1023622047244095" right="0.70866141732283472" top="0.74803149606299213" bottom="0.74803149606299213" header="0.31496062992125984" footer="0.31496062992125984"/>
  <pageSetup paperSize="281" orientation="landscape" r:id="rId1"/>
  <headerFooter>
    <oddFooter>&amp;C15</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003300"/>
    <pageSetUpPr fitToPage="1"/>
  </sheetPr>
  <dimension ref="A1:W23"/>
  <sheetViews>
    <sheetView showGridLines="0" zoomScale="70" zoomScaleNormal="70" workbookViewId="0">
      <selection activeCell="M32" sqref="M32"/>
    </sheetView>
  </sheetViews>
  <sheetFormatPr baseColWidth="10" defaultRowHeight="12.75" x14ac:dyDescent="0.2"/>
  <cols>
    <col min="1" max="1" width="23" style="2" customWidth="1"/>
    <col min="2" max="2" width="17.7109375" style="2" customWidth="1"/>
    <col min="3" max="3" width="7.42578125" style="2" bestFit="1" customWidth="1"/>
    <col min="4" max="4" width="14.5703125" style="2" customWidth="1"/>
    <col min="5" max="5" width="21.28515625" style="2" customWidth="1"/>
    <col min="6" max="6" width="16.28515625" style="2" customWidth="1"/>
    <col min="7" max="7" width="16.5703125" style="2" bestFit="1" customWidth="1"/>
    <col min="8" max="8" width="16.28515625" style="2" customWidth="1"/>
    <col min="9" max="9" width="17.5703125" style="2" customWidth="1"/>
    <col min="10" max="10" width="18.42578125" style="2" customWidth="1"/>
    <col min="11" max="11" width="17.28515625" style="2" customWidth="1"/>
    <col min="12" max="12" width="18.28515625" style="2" customWidth="1"/>
    <col min="13" max="13" width="17.140625" style="2" customWidth="1"/>
    <col min="14" max="14" width="12.85546875" style="2" bestFit="1" customWidth="1"/>
    <col min="15" max="15" width="13.5703125" style="2" customWidth="1"/>
    <col min="16" max="16" width="16.42578125" style="2" customWidth="1"/>
    <col min="17" max="17" width="16.5703125" style="2" customWidth="1"/>
    <col min="18" max="22" width="16.28515625" style="2" customWidth="1"/>
    <col min="23" max="23" width="12.7109375" style="2" customWidth="1"/>
    <col min="24" max="16384" width="11.42578125" style="2"/>
  </cols>
  <sheetData>
    <row r="1" spans="1:23" ht="15.75" x14ac:dyDescent="0.25">
      <c r="A1" s="52" t="str">
        <f>'Cuadro 1'!A3</f>
        <v>Enero</v>
      </c>
      <c r="B1" s="88"/>
      <c r="C1" s="10"/>
      <c r="D1" s="10"/>
      <c r="E1" s="10"/>
      <c r="F1" s="10"/>
      <c r="G1" s="10"/>
      <c r="H1" s="10"/>
      <c r="I1" s="10"/>
      <c r="J1" s="10"/>
      <c r="K1" s="10"/>
    </row>
    <row r="2" spans="1:23" ht="18" customHeight="1" x14ac:dyDescent="0.25">
      <c r="A2" s="525" t="s">
        <v>174</v>
      </c>
      <c r="B2" s="451"/>
      <c r="C2" s="451"/>
      <c r="D2" s="451"/>
      <c r="E2" s="451"/>
      <c r="F2" s="451"/>
      <c r="G2" s="451"/>
      <c r="H2" s="451"/>
      <c r="I2" s="451"/>
      <c r="J2" s="451"/>
      <c r="K2" s="451"/>
      <c r="L2" s="451"/>
      <c r="M2" s="451"/>
      <c r="N2" s="451"/>
      <c r="O2" s="451"/>
      <c r="P2" s="451"/>
      <c r="Q2" s="451"/>
      <c r="R2" s="451"/>
      <c r="S2" s="451"/>
      <c r="T2" s="451"/>
      <c r="U2" s="451"/>
      <c r="V2" s="451"/>
      <c r="W2" s="451"/>
    </row>
    <row r="3" spans="1:23" ht="12.75" customHeight="1" x14ac:dyDescent="0.25">
      <c r="A3" s="89"/>
      <c r="B3" s="90"/>
      <c r="C3" s="90"/>
      <c r="D3" s="90"/>
      <c r="E3" s="90"/>
      <c r="F3" s="90"/>
      <c r="G3" s="90"/>
      <c r="H3" s="90"/>
      <c r="I3" s="90"/>
      <c r="J3" s="90"/>
      <c r="K3" s="90"/>
    </row>
    <row r="4" spans="1:23" ht="15.75" customHeight="1" x14ac:dyDescent="0.25">
      <c r="A4" s="525" t="s">
        <v>188</v>
      </c>
      <c r="B4" s="451"/>
      <c r="C4" s="451"/>
      <c r="D4" s="451"/>
      <c r="E4" s="451"/>
      <c r="F4" s="451"/>
      <c r="G4" s="451"/>
      <c r="H4" s="451"/>
      <c r="I4" s="451"/>
      <c r="J4" s="451"/>
      <c r="K4" s="451"/>
      <c r="L4" s="451"/>
      <c r="M4" s="451"/>
      <c r="N4" s="451"/>
      <c r="O4" s="451"/>
      <c r="P4" s="451"/>
      <c r="Q4" s="451"/>
      <c r="R4" s="451"/>
      <c r="S4" s="451"/>
      <c r="T4" s="451"/>
      <c r="U4" s="451"/>
      <c r="V4" s="451"/>
      <c r="W4" s="451"/>
    </row>
    <row r="5" spans="1:23" ht="17.25" customHeight="1" thickBot="1" x14ac:dyDescent="0.25">
      <c r="A5" s="10"/>
      <c r="B5" s="10"/>
      <c r="C5" s="10"/>
      <c r="D5" s="10"/>
      <c r="E5" s="10"/>
      <c r="F5" s="10"/>
      <c r="G5" s="10"/>
      <c r="H5" s="10"/>
      <c r="I5" s="10"/>
      <c r="J5" s="10"/>
      <c r="K5" s="10"/>
    </row>
    <row r="6" spans="1:23" s="113" customFormat="1" ht="15" customHeight="1" thickTop="1" x14ac:dyDescent="0.2">
      <c r="A6" s="393"/>
      <c r="B6" s="526" t="s">
        <v>496</v>
      </c>
      <c r="C6" s="526" t="s">
        <v>454</v>
      </c>
      <c r="D6" s="526" t="s">
        <v>497</v>
      </c>
      <c r="E6" s="526" t="s">
        <v>498</v>
      </c>
      <c r="F6" s="526" t="s">
        <v>499</v>
      </c>
      <c r="G6" s="526" t="s">
        <v>458</v>
      </c>
      <c r="H6" s="526" t="s">
        <v>500</v>
      </c>
      <c r="I6" s="526" t="s">
        <v>501</v>
      </c>
      <c r="J6" s="526" t="s">
        <v>502</v>
      </c>
      <c r="K6" s="526" t="s">
        <v>503</v>
      </c>
      <c r="L6" s="526" t="s">
        <v>504</v>
      </c>
      <c r="M6" s="526" t="s">
        <v>505</v>
      </c>
      <c r="N6" s="526" t="s">
        <v>506</v>
      </c>
      <c r="O6" s="526" t="s">
        <v>507</v>
      </c>
      <c r="P6" s="526" t="s">
        <v>508</v>
      </c>
      <c r="Q6" s="526" t="s">
        <v>473</v>
      </c>
      <c r="R6" s="526" t="s">
        <v>509</v>
      </c>
      <c r="S6" s="526" t="s">
        <v>511</v>
      </c>
      <c r="T6" s="526" t="s">
        <v>513</v>
      </c>
      <c r="U6" s="526" t="s">
        <v>518</v>
      </c>
      <c r="V6" s="526" t="s">
        <v>517</v>
      </c>
      <c r="W6" s="526" t="s">
        <v>264</v>
      </c>
    </row>
    <row r="7" spans="1:23" s="113" customFormat="1" ht="15" customHeight="1" x14ac:dyDescent="0.2">
      <c r="A7" s="394" t="s">
        <v>181</v>
      </c>
      <c r="B7" s="527"/>
      <c r="C7" s="527"/>
      <c r="D7" s="527"/>
      <c r="E7" s="527"/>
      <c r="F7" s="527"/>
      <c r="G7" s="527"/>
      <c r="H7" s="527"/>
      <c r="I7" s="527"/>
      <c r="J7" s="527"/>
      <c r="K7" s="527"/>
      <c r="L7" s="527"/>
      <c r="M7" s="527"/>
      <c r="N7" s="527"/>
      <c r="O7" s="527"/>
      <c r="P7" s="527"/>
      <c r="Q7" s="527"/>
      <c r="R7" s="527"/>
      <c r="S7" s="527"/>
      <c r="T7" s="527"/>
      <c r="U7" s="527"/>
      <c r="V7" s="527"/>
      <c r="W7" s="573"/>
    </row>
    <row r="8" spans="1:23" s="113" customFormat="1" ht="24" customHeight="1" x14ac:dyDescent="0.2">
      <c r="A8" s="395"/>
      <c r="B8" s="528"/>
      <c r="C8" s="528"/>
      <c r="D8" s="528"/>
      <c r="E8" s="528"/>
      <c r="F8" s="528"/>
      <c r="G8" s="528"/>
      <c r="H8" s="528"/>
      <c r="I8" s="528"/>
      <c r="J8" s="528"/>
      <c r="K8" s="528"/>
      <c r="L8" s="528"/>
      <c r="M8" s="528"/>
      <c r="N8" s="528"/>
      <c r="O8" s="528"/>
      <c r="P8" s="528"/>
      <c r="Q8" s="528"/>
      <c r="R8" s="528"/>
      <c r="S8" s="528"/>
      <c r="T8" s="528"/>
      <c r="U8" s="528"/>
      <c r="V8" s="528"/>
      <c r="W8" s="470"/>
    </row>
    <row r="9" spans="1:23" s="4" customFormat="1" ht="27" customHeight="1" x14ac:dyDescent="0.2">
      <c r="A9" s="387" t="s">
        <v>183</v>
      </c>
      <c r="B9" s="396"/>
      <c r="C9" s="396"/>
      <c r="D9" s="396"/>
      <c r="E9" s="396"/>
      <c r="F9" s="396"/>
      <c r="G9" s="396"/>
      <c r="H9" s="396"/>
      <c r="I9" s="396"/>
      <c r="J9" s="396"/>
      <c r="K9" s="396"/>
      <c r="L9" s="396"/>
      <c r="M9" s="396"/>
      <c r="N9" s="396"/>
      <c r="O9" s="396"/>
      <c r="P9" s="396"/>
      <c r="Q9" s="396"/>
      <c r="R9" s="396"/>
      <c r="S9" s="396"/>
      <c r="T9" s="396"/>
      <c r="U9" s="396"/>
      <c r="V9" s="396"/>
      <c r="W9" s="397"/>
    </row>
    <row r="10" spans="1:23" s="4" customFormat="1" ht="18.75" customHeight="1" x14ac:dyDescent="0.25">
      <c r="A10" s="391" t="s">
        <v>203</v>
      </c>
      <c r="B10" s="331">
        <v>8</v>
      </c>
      <c r="C10" s="331">
        <v>0</v>
      </c>
      <c r="D10" s="331">
        <v>30</v>
      </c>
      <c r="E10" s="331">
        <v>0</v>
      </c>
      <c r="F10" s="331">
        <v>1</v>
      </c>
      <c r="G10" s="331">
        <v>43</v>
      </c>
      <c r="H10" s="331">
        <v>24</v>
      </c>
      <c r="I10" s="331">
        <v>18</v>
      </c>
      <c r="J10" s="331">
        <v>9</v>
      </c>
      <c r="K10" s="331">
        <v>0</v>
      </c>
      <c r="L10" s="331">
        <v>1</v>
      </c>
      <c r="M10" s="331">
        <v>3</v>
      </c>
      <c r="N10" s="331">
        <v>8</v>
      </c>
      <c r="O10" s="331">
        <v>7</v>
      </c>
      <c r="P10" s="331">
        <v>28</v>
      </c>
      <c r="Q10" s="331">
        <v>3</v>
      </c>
      <c r="R10" s="331">
        <v>123</v>
      </c>
      <c r="S10" s="331">
        <v>2</v>
      </c>
      <c r="T10" s="331">
        <v>17</v>
      </c>
      <c r="U10" s="331">
        <v>8</v>
      </c>
      <c r="V10" s="331">
        <v>0</v>
      </c>
      <c r="W10" s="331">
        <v>333</v>
      </c>
    </row>
    <row r="11" spans="1:23" s="4" customFormat="1" ht="18.75" customHeight="1" x14ac:dyDescent="0.25">
      <c r="A11" s="391" t="s">
        <v>180</v>
      </c>
      <c r="B11" s="331">
        <v>44</v>
      </c>
      <c r="C11" s="331">
        <v>3</v>
      </c>
      <c r="D11" s="331">
        <v>107</v>
      </c>
      <c r="E11" s="331">
        <v>1</v>
      </c>
      <c r="F11" s="331">
        <v>6</v>
      </c>
      <c r="G11" s="331">
        <v>107</v>
      </c>
      <c r="H11" s="331">
        <v>121</v>
      </c>
      <c r="I11" s="331">
        <v>70</v>
      </c>
      <c r="J11" s="331">
        <v>62</v>
      </c>
      <c r="K11" s="331">
        <v>6</v>
      </c>
      <c r="L11" s="331">
        <v>2</v>
      </c>
      <c r="M11" s="331">
        <v>8</v>
      </c>
      <c r="N11" s="331">
        <v>16</v>
      </c>
      <c r="O11" s="331">
        <v>24</v>
      </c>
      <c r="P11" s="331">
        <v>40</v>
      </c>
      <c r="Q11" s="331">
        <v>4</v>
      </c>
      <c r="R11" s="331">
        <v>155</v>
      </c>
      <c r="S11" s="331">
        <v>1</v>
      </c>
      <c r="T11" s="331">
        <v>47</v>
      </c>
      <c r="U11" s="331">
        <v>53</v>
      </c>
      <c r="V11" s="331">
        <v>3</v>
      </c>
      <c r="W11" s="331">
        <v>880</v>
      </c>
    </row>
    <row r="12" spans="1:23" s="4" customFormat="1" ht="18.75" customHeight="1" x14ac:dyDescent="0.25">
      <c r="A12" s="391" t="s">
        <v>364</v>
      </c>
      <c r="B12" s="331">
        <v>2</v>
      </c>
      <c r="C12" s="331">
        <v>0</v>
      </c>
      <c r="D12" s="331">
        <v>0</v>
      </c>
      <c r="E12" s="331">
        <v>0</v>
      </c>
      <c r="F12" s="331">
        <v>0</v>
      </c>
      <c r="G12" s="331">
        <v>0</v>
      </c>
      <c r="H12" s="331">
        <v>0</v>
      </c>
      <c r="I12" s="331">
        <v>1</v>
      </c>
      <c r="J12" s="331">
        <v>0</v>
      </c>
      <c r="K12" s="331">
        <v>0</v>
      </c>
      <c r="L12" s="331">
        <v>0</v>
      </c>
      <c r="M12" s="331">
        <v>0</v>
      </c>
      <c r="N12" s="331">
        <v>0</v>
      </c>
      <c r="O12" s="331">
        <v>0</v>
      </c>
      <c r="P12" s="331">
        <v>0</v>
      </c>
      <c r="Q12" s="331">
        <v>0</v>
      </c>
      <c r="R12" s="331">
        <v>0</v>
      </c>
      <c r="S12" s="331">
        <v>0</v>
      </c>
      <c r="T12" s="331">
        <v>0</v>
      </c>
      <c r="U12" s="331">
        <v>0</v>
      </c>
      <c r="V12" s="331">
        <v>0</v>
      </c>
      <c r="W12" s="331">
        <v>3</v>
      </c>
    </row>
    <row r="13" spans="1:23" s="4" customFormat="1" ht="50.25" customHeight="1" x14ac:dyDescent="0.25">
      <c r="A13" s="392" t="s">
        <v>365</v>
      </c>
      <c r="B13" s="331"/>
      <c r="C13" s="331"/>
      <c r="D13" s="331"/>
      <c r="E13" s="331"/>
      <c r="F13" s="331"/>
      <c r="G13" s="331"/>
      <c r="H13" s="331"/>
      <c r="I13" s="331"/>
      <c r="J13" s="331"/>
      <c r="K13" s="331"/>
      <c r="L13" s="331"/>
      <c r="M13" s="331"/>
      <c r="N13" s="331"/>
      <c r="O13" s="331"/>
      <c r="P13" s="331"/>
      <c r="Q13" s="331"/>
      <c r="R13" s="331"/>
      <c r="S13" s="331"/>
      <c r="T13" s="331"/>
      <c r="U13" s="331"/>
      <c r="V13" s="331"/>
      <c r="W13" s="331">
        <v>0</v>
      </c>
    </row>
    <row r="14" spans="1:23" s="4" customFormat="1" ht="18.75" customHeight="1" x14ac:dyDescent="0.25">
      <c r="A14" s="391" t="s">
        <v>203</v>
      </c>
      <c r="B14" s="331">
        <v>0</v>
      </c>
      <c r="C14" s="331">
        <v>0</v>
      </c>
      <c r="D14" s="331">
        <v>0</v>
      </c>
      <c r="E14" s="331">
        <v>0</v>
      </c>
      <c r="F14" s="331">
        <v>0</v>
      </c>
      <c r="G14" s="331">
        <v>0</v>
      </c>
      <c r="H14" s="331">
        <v>1</v>
      </c>
      <c r="I14" s="331">
        <v>0</v>
      </c>
      <c r="J14" s="331">
        <v>0</v>
      </c>
      <c r="K14" s="331">
        <v>0</v>
      </c>
      <c r="L14" s="331">
        <v>0</v>
      </c>
      <c r="M14" s="331">
        <v>0</v>
      </c>
      <c r="N14" s="331">
        <v>1</v>
      </c>
      <c r="O14" s="331">
        <v>0</v>
      </c>
      <c r="P14" s="331">
        <v>1</v>
      </c>
      <c r="Q14" s="331">
        <v>0</v>
      </c>
      <c r="R14" s="331">
        <v>11</v>
      </c>
      <c r="S14" s="331">
        <v>1</v>
      </c>
      <c r="T14" s="331">
        <v>31</v>
      </c>
      <c r="U14" s="331">
        <v>0</v>
      </c>
      <c r="V14" s="331">
        <v>0</v>
      </c>
      <c r="W14" s="331">
        <v>46</v>
      </c>
    </row>
    <row r="15" spans="1:23" s="4" customFormat="1" ht="18.75" customHeight="1" x14ac:dyDescent="0.25">
      <c r="A15" s="391" t="s">
        <v>180</v>
      </c>
      <c r="B15" s="331">
        <v>0</v>
      </c>
      <c r="C15" s="331">
        <v>0</v>
      </c>
      <c r="D15" s="331">
        <v>1</v>
      </c>
      <c r="E15" s="331">
        <v>0</v>
      </c>
      <c r="F15" s="331">
        <v>0</v>
      </c>
      <c r="G15" s="331">
        <v>1</v>
      </c>
      <c r="H15" s="331">
        <v>1</v>
      </c>
      <c r="I15" s="331">
        <v>2</v>
      </c>
      <c r="J15" s="331">
        <v>0</v>
      </c>
      <c r="K15" s="331">
        <v>0</v>
      </c>
      <c r="L15" s="331">
        <v>0</v>
      </c>
      <c r="M15" s="331">
        <v>0</v>
      </c>
      <c r="N15" s="331">
        <v>3</v>
      </c>
      <c r="O15" s="331">
        <v>1</v>
      </c>
      <c r="P15" s="331">
        <v>0</v>
      </c>
      <c r="Q15" s="331">
        <v>0</v>
      </c>
      <c r="R15" s="331">
        <v>6</v>
      </c>
      <c r="S15" s="331">
        <v>5</v>
      </c>
      <c r="T15" s="331">
        <v>36</v>
      </c>
      <c r="U15" s="331">
        <v>0</v>
      </c>
      <c r="V15" s="331">
        <v>0</v>
      </c>
      <c r="W15" s="331">
        <v>56</v>
      </c>
    </row>
    <row r="16" spans="1:23" s="4" customFormat="1" ht="18.75" customHeight="1" x14ac:dyDescent="0.25">
      <c r="A16" s="391" t="s">
        <v>364</v>
      </c>
      <c r="B16" s="331">
        <v>0</v>
      </c>
      <c r="C16" s="331">
        <v>0</v>
      </c>
      <c r="D16" s="331">
        <v>0</v>
      </c>
      <c r="E16" s="331">
        <v>0</v>
      </c>
      <c r="F16" s="331">
        <v>0</v>
      </c>
      <c r="G16" s="331">
        <v>0</v>
      </c>
      <c r="H16" s="331">
        <v>0</v>
      </c>
      <c r="I16" s="331">
        <v>0</v>
      </c>
      <c r="J16" s="331">
        <v>0</v>
      </c>
      <c r="K16" s="331">
        <v>0</v>
      </c>
      <c r="L16" s="331">
        <v>0</v>
      </c>
      <c r="M16" s="331">
        <v>0</v>
      </c>
      <c r="N16" s="331">
        <v>0</v>
      </c>
      <c r="O16" s="331">
        <v>0</v>
      </c>
      <c r="P16" s="331">
        <v>0</v>
      </c>
      <c r="Q16" s="331">
        <v>0</v>
      </c>
      <c r="R16" s="331">
        <v>0</v>
      </c>
      <c r="S16" s="331">
        <v>0</v>
      </c>
      <c r="T16" s="331">
        <v>0</v>
      </c>
      <c r="U16" s="331">
        <v>0</v>
      </c>
      <c r="V16" s="331">
        <v>0</v>
      </c>
      <c r="W16" s="331">
        <v>0</v>
      </c>
    </row>
    <row r="17" spans="1:23" s="4" customFormat="1" ht="19.5" customHeight="1" thickBot="1" x14ac:dyDescent="0.3">
      <c r="A17" s="398" t="s">
        <v>0</v>
      </c>
      <c r="B17" s="332">
        <v>54</v>
      </c>
      <c r="C17" s="332">
        <v>3</v>
      </c>
      <c r="D17" s="332">
        <v>138</v>
      </c>
      <c r="E17" s="332">
        <v>1</v>
      </c>
      <c r="F17" s="332">
        <v>7</v>
      </c>
      <c r="G17" s="332">
        <v>151</v>
      </c>
      <c r="H17" s="332">
        <v>147</v>
      </c>
      <c r="I17" s="332">
        <v>91</v>
      </c>
      <c r="J17" s="332">
        <v>71</v>
      </c>
      <c r="K17" s="332">
        <v>6</v>
      </c>
      <c r="L17" s="332">
        <v>3</v>
      </c>
      <c r="M17" s="332">
        <v>11</v>
      </c>
      <c r="N17" s="332">
        <v>28</v>
      </c>
      <c r="O17" s="332">
        <v>32</v>
      </c>
      <c r="P17" s="332">
        <v>69</v>
      </c>
      <c r="Q17" s="332">
        <v>7</v>
      </c>
      <c r="R17" s="332">
        <v>295</v>
      </c>
      <c r="S17" s="332"/>
      <c r="T17" s="332"/>
      <c r="U17" s="332"/>
      <c r="V17" s="332"/>
      <c r="W17" s="332">
        <v>1318</v>
      </c>
    </row>
    <row r="18" spans="1:23" ht="13.5" customHeight="1" thickTop="1" x14ac:dyDescent="0.2">
      <c r="A18" s="102" t="s">
        <v>274</v>
      </c>
      <c r="B18" s="105"/>
      <c r="C18" s="105"/>
      <c r="D18" s="105"/>
      <c r="E18" s="105"/>
      <c r="F18" s="105"/>
      <c r="G18" s="105"/>
      <c r="H18" s="105"/>
      <c r="I18" s="105"/>
      <c r="J18" s="105"/>
      <c r="K18" s="105"/>
      <c r="L18" s="103"/>
      <c r="M18" s="103"/>
      <c r="N18" s="103"/>
      <c r="O18" s="103"/>
      <c r="P18" s="103"/>
      <c r="Q18" s="103"/>
      <c r="R18" s="103"/>
      <c r="S18" s="103"/>
      <c r="T18" s="103"/>
      <c r="U18" s="103"/>
      <c r="V18" s="103"/>
      <c r="W18" s="103"/>
    </row>
    <row r="19" spans="1:23" x14ac:dyDescent="0.2">
      <c r="A19" s="103" t="s">
        <v>281</v>
      </c>
      <c r="B19" s="105"/>
      <c r="C19" s="105"/>
      <c r="D19" s="105"/>
      <c r="E19" s="105"/>
      <c r="F19" s="105"/>
      <c r="G19" s="105"/>
      <c r="H19" s="105"/>
      <c r="I19" s="105"/>
      <c r="J19" s="105"/>
      <c r="K19" s="105"/>
      <c r="L19" s="103"/>
      <c r="M19" s="103"/>
      <c r="N19" s="103"/>
      <c r="O19" s="103"/>
      <c r="P19" s="103"/>
      <c r="Q19" s="103"/>
      <c r="R19" s="103"/>
      <c r="S19" s="103"/>
      <c r="T19" s="103"/>
      <c r="U19" s="103"/>
      <c r="V19" s="103"/>
      <c r="W19" s="103"/>
    </row>
    <row r="20" spans="1:23" x14ac:dyDescent="0.2">
      <c r="A20" s="568" t="s">
        <v>204</v>
      </c>
      <c r="B20" s="569"/>
      <c r="C20" s="569"/>
      <c r="D20" s="569"/>
      <c r="E20" s="569"/>
      <c r="F20" s="569"/>
      <c r="G20" s="569"/>
      <c r="H20" s="569"/>
      <c r="I20" s="569"/>
      <c r="J20" s="569"/>
      <c r="K20" s="105"/>
      <c r="L20" s="103"/>
      <c r="M20" s="103"/>
      <c r="N20" s="103"/>
      <c r="O20" s="103"/>
      <c r="P20" s="103"/>
      <c r="Q20" s="103"/>
      <c r="R20" s="103"/>
      <c r="S20" s="103"/>
      <c r="T20" s="103"/>
      <c r="U20" s="103"/>
      <c r="V20" s="103"/>
      <c r="W20" s="103"/>
    </row>
    <row r="21" spans="1:23" x14ac:dyDescent="0.2">
      <c r="A21" s="568" t="s">
        <v>366</v>
      </c>
      <c r="B21" s="569"/>
      <c r="C21" s="569"/>
      <c r="D21" s="569"/>
      <c r="E21" s="569"/>
      <c r="F21" s="569"/>
      <c r="G21" s="569"/>
      <c r="H21" s="569"/>
      <c r="I21" s="569"/>
      <c r="J21" s="569"/>
      <c r="K21" s="105"/>
      <c r="L21" s="103"/>
      <c r="M21" s="103"/>
      <c r="N21" s="103"/>
      <c r="O21" s="103"/>
      <c r="P21" s="103"/>
      <c r="Q21" s="103"/>
      <c r="R21" s="103"/>
      <c r="S21" s="103"/>
      <c r="T21" s="103"/>
      <c r="U21" s="103"/>
      <c r="V21" s="103"/>
      <c r="W21" s="103"/>
    </row>
    <row r="22" spans="1:23" ht="12.75" customHeight="1" x14ac:dyDescent="0.2">
      <c r="A22" s="570" t="s">
        <v>367</v>
      </c>
      <c r="B22" s="571"/>
      <c r="C22" s="571"/>
      <c r="D22" s="571"/>
      <c r="E22" s="571"/>
      <c r="F22" s="571"/>
      <c r="G22" s="571"/>
      <c r="H22" s="571"/>
      <c r="I22" s="571"/>
      <c r="J22" s="571"/>
      <c r="K22" s="572"/>
      <c r="L22" s="572"/>
      <c r="M22" s="572"/>
      <c r="N22" s="572"/>
      <c r="O22" s="572"/>
      <c r="P22" s="572"/>
      <c r="Q22" s="572"/>
      <c r="R22" s="572"/>
      <c r="S22" s="572"/>
      <c r="T22" s="572"/>
      <c r="U22" s="572"/>
      <c r="V22" s="572"/>
      <c r="W22" s="572"/>
    </row>
    <row r="23" spans="1:23" x14ac:dyDescent="0.2">
      <c r="A23" s="103" t="s">
        <v>330</v>
      </c>
      <c r="B23" s="103"/>
      <c r="C23" s="103"/>
      <c r="D23" s="103"/>
      <c r="E23" s="103"/>
      <c r="F23" s="103"/>
      <c r="G23" s="103"/>
      <c r="H23" s="103"/>
      <c r="I23" s="103"/>
      <c r="J23" s="103"/>
      <c r="K23" s="103"/>
      <c r="L23" s="103"/>
      <c r="M23" s="103"/>
      <c r="N23" s="103"/>
      <c r="O23" s="103"/>
      <c r="P23" s="103"/>
      <c r="Q23" s="103"/>
      <c r="R23" s="103"/>
      <c r="S23" s="103"/>
      <c r="T23" s="103"/>
      <c r="U23" s="103"/>
      <c r="V23" s="103"/>
      <c r="W23" s="103"/>
    </row>
  </sheetData>
  <mergeCells count="27">
    <mergeCell ref="A2:W2"/>
    <mergeCell ref="A4:W4"/>
    <mergeCell ref="B6:B8"/>
    <mergeCell ref="D6:D8"/>
    <mergeCell ref="E6:E8"/>
    <mergeCell ref="F6:F8"/>
    <mergeCell ref="G6:G8"/>
    <mergeCell ref="H6:H8"/>
    <mergeCell ref="I6:I8"/>
    <mergeCell ref="J6:J8"/>
    <mergeCell ref="R6:R8"/>
    <mergeCell ref="K6:K8"/>
    <mergeCell ref="L6:L8"/>
    <mergeCell ref="A20:J20"/>
    <mergeCell ref="A22:W22"/>
    <mergeCell ref="M6:M8"/>
    <mergeCell ref="O6:O8"/>
    <mergeCell ref="P6:P8"/>
    <mergeCell ref="Q6:Q8"/>
    <mergeCell ref="W6:W8"/>
    <mergeCell ref="A21:J21"/>
    <mergeCell ref="C6:C8"/>
    <mergeCell ref="N6:N8"/>
    <mergeCell ref="S6:S8"/>
    <mergeCell ref="T6:T8"/>
    <mergeCell ref="U6:U8"/>
    <mergeCell ref="V6:V8"/>
  </mergeCells>
  <pageMargins left="0.7" right="0.7" top="0.75" bottom="0.75" header="0.3" footer="0.3"/>
  <pageSetup paperSize="281" scale="48" orientation="landscape" r:id="rId1"/>
  <headerFooter>
    <oddFooter>&amp;C16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3300"/>
  </sheetPr>
  <dimension ref="A1:A5"/>
  <sheetViews>
    <sheetView showGridLines="0" tabSelected="1" workbookViewId="0"/>
  </sheetViews>
  <sheetFormatPr baseColWidth="10" defaultRowHeight="12.75" x14ac:dyDescent="0.2"/>
  <cols>
    <col min="1" max="1" width="94.28515625" style="185" customWidth="1"/>
    <col min="2" max="16384" width="11.42578125" style="185"/>
  </cols>
  <sheetData>
    <row r="1" spans="1:1" ht="23.25" x14ac:dyDescent="0.35">
      <c r="A1" s="184" t="s">
        <v>377</v>
      </c>
    </row>
    <row r="3" spans="1:1" ht="46.5" x14ac:dyDescent="0.35">
      <c r="A3" s="186" t="s">
        <v>303</v>
      </c>
    </row>
    <row r="5" spans="1:1" ht="48.75" customHeight="1" x14ac:dyDescent="0.3">
      <c r="A5" s="187" t="s">
        <v>120</v>
      </c>
    </row>
  </sheetData>
  <pageMargins left="0.70866141732283472" right="0.70866141732283472" top="4.8818897637795278" bottom="0.74803149606299213" header="0.31496062992125984" footer="0.31496062992125984"/>
  <pageSetup paperSize="28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003300"/>
    <pageSetUpPr fitToPage="1"/>
  </sheetPr>
  <dimension ref="A1:C32"/>
  <sheetViews>
    <sheetView showGridLines="0" zoomScale="70" zoomScaleNormal="70" workbookViewId="0">
      <selection activeCell="F18" sqref="F18"/>
    </sheetView>
  </sheetViews>
  <sheetFormatPr baseColWidth="10" defaultColWidth="26.28515625" defaultRowHeight="12.75" x14ac:dyDescent="0.2"/>
  <cols>
    <col min="1" max="1" width="47.28515625" style="2" customWidth="1"/>
    <col min="2" max="2" width="23.42578125" style="2" customWidth="1"/>
    <col min="3" max="3" width="22.7109375" style="2" customWidth="1"/>
    <col min="4" max="16384" width="26.28515625" style="2"/>
  </cols>
  <sheetData>
    <row r="1" spans="1:3" ht="15.75" x14ac:dyDescent="0.25">
      <c r="A1" s="52" t="str">
        <f>'Cuadro 1'!A3</f>
        <v>Enero</v>
      </c>
    </row>
    <row r="2" spans="1:3" ht="18" customHeight="1" x14ac:dyDescent="0.25">
      <c r="A2" s="525" t="s">
        <v>58</v>
      </c>
      <c r="B2" s="451"/>
      <c r="C2" s="451"/>
    </row>
    <row r="3" spans="1:3" ht="12.75" customHeight="1" x14ac:dyDescent="0.25">
      <c r="A3" s="65"/>
      <c r="B3" s="64"/>
      <c r="C3" s="64"/>
    </row>
    <row r="4" spans="1:3" ht="48.75" customHeight="1" x14ac:dyDescent="0.25">
      <c r="A4" s="525" t="s">
        <v>288</v>
      </c>
      <c r="B4" s="580"/>
      <c r="C4" s="580"/>
    </row>
    <row r="5" spans="1:3" ht="16.5" customHeight="1" x14ac:dyDescent="0.25">
      <c r="A5" s="525" t="s">
        <v>326</v>
      </c>
      <c r="B5" s="451"/>
      <c r="C5" s="451"/>
    </row>
    <row r="6" spans="1:3" ht="14.25" customHeight="1" thickBot="1" x14ac:dyDescent="0.25"/>
    <row r="7" spans="1:3" s="4" customFormat="1" ht="16.5" customHeight="1" thickTop="1" x14ac:dyDescent="0.2">
      <c r="A7" s="581" t="s">
        <v>119</v>
      </c>
      <c r="B7" s="583" t="s">
        <v>28</v>
      </c>
      <c r="C7" s="111" t="s">
        <v>28</v>
      </c>
    </row>
    <row r="8" spans="1:3" s="4" customFormat="1" ht="12.75" customHeight="1" x14ac:dyDescent="0.2">
      <c r="A8" s="582"/>
      <c r="B8" s="584"/>
      <c r="C8" s="144" t="s">
        <v>292</v>
      </c>
    </row>
    <row r="9" spans="1:3" s="4" customFormat="1" ht="21.75" customHeight="1" x14ac:dyDescent="0.2">
      <c r="A9" s="123" t="s">
        <v>380</v>
      </c>
      <c r="B9" s="399"/>
      <c r="C9" s="276"/>
    </row>
    <row r="10" spans="1:3" s="4" customFormat="1" ht="18.75" customHeight="1" x14ac:dyDescent="0.25">
      <c r="A10" s="145" t="s">
        <v>125</v>
      </c>
      <c r="B10" s="323"/>
      <c r="C10" s="21"/>
    </row>
    <row r="11" spans="1:3" s="4" customFormat="1" ht="18.75" customHeight="1" x14ac:dyDescent="0.25">
      <c r="A11" s="145" t="s">
        <v>331</v>
      </c>
      <c r="B11" s="331">
        <v>667</v>
      </c>
      <c r="C11" s="21">
        <v>75</v>
      </c>
    </row>
    <row r="12" spans="1:3" s="4" customFormat="1" ht="18.75" customHeight="1" x14ac:dyDescent="0.25">
      <c r="A12" s="145" t="s">
        <v>169</v>
      </c>
      <c r="B12" s="331">
        <v>132</v>
      </c>
      <c r="C12" s="21">
        <v>0</v>
      </c>
    </row>
    <row r="13" spans="1:3" s="4" customFormat="1" ht="18.75" customHeight="1" x14ac:dyDescent="0.25">
      <c r="A13" s="145" t="s">
        <v>9</v>
      </c>
      <c r="B13" s="331">
        <v>110</v>
      </c>
      <c r="C13" s="21">
        <v>19</v>
      </c>
    </row>
    <row r="14" spans="1:3" s="4" customFormat="1" ht="29.25" customHeight="1" x14ac:dyDescent="0.25">
      <c r="A14" s="145" t="s">
        <v>126</v>
      </c>
      <c r="B14" s="331"/>
      <c r="C14" s="21"/>
    </row>
    <row r="15" spans="1:3" s="4" customFormat="1" ht="18.75" customHeight="1" x14ac:dyDescent="0.25">
      <c r="A15" s="145" t="s">
        <v>105</v>
      </c>
      <c r="B15" s="331">
        <v>26</v>
      </c>
      <c r="C15" s="21">
        <v>2</v>
      </c>
    </row>
    <row r="16" spans="1:3" s="4" customFormat="1" ht="18.75" customHeight="1" x14ac:dyDescent="0.25">
      <c r="A16" s="145" t="s">
        <v>169</v>
      </c>
      <c r="B16" s="331">
        <v>12</v>
      </c>
      <c r="C16" s="21">
        <v>97</v>
      </c>
    </row>
    <row r="17" spans="1:3" s="4" customFormat="1" ht="18.75" customHeight="1" x14ac:dyDescent="0.25">
      <c r="A17" s="145" t="s">
        <v>9</v>
      </c>
      <c r="B17" s="331">
        <v>24</v>
      </c>
      <c r="C17" s="21">
        <v>93</v>
      </c>
    </row>
    <row r="18" spans="1:3" s="4" customFormat="1" ht="30.75" customHeight="1" x14ac:dyDescent="0.25">
      <c r="A18" s="146" t="s">
        <v>127</v>
      </c>
      <c r="B18" s="400">
        <v>971</v>
      </c>
      <c r="C18" s="277">
        <v>286</v>
      </c>
    </row>
    <row r="19" spans="1:3" s="4" customFormat="1" ht="21.75" customHeight="1" x14ac:dyDescent="0.25">
      <c r="A19" s="121" t="s">
        <v>381</v>
      </c>
      <c r="B19" s="401"/>
      <c r="C19" s="39"/>
    </row>
    <row r="20" spans="1:3" s="4" customFormat="1" ht="18.75" customHeight="1" x14ac:dyDescent="0.25">
      <c r="A20" s="145" t="s">
        <v>331</v>
      </c>
      <c r="B20" s="402">
        <v>47</v>
      </c>
      <c r="C20" s="21">
        <v>0</v>
      </c>
    </row>
    <row r="21" spans="1:3" s="4" customFormat="1" ht="18.75" customHeight="1" x14ac:dyDescent="0.25">
      <c r="A21" s="145" t="s">
        <v>293</v>
      </c>
      <c r="B21" s="402">
        <v>13</v>
      </c>
      <c r="C21" s="21">
        <v>0</v>
      </c>
    </row>
    <row r="22" spans="1:3" s="4" customFormat="1" ht="18.75" customHeight="1" x14ac:dyDescent="0.25">
      <c r="A22" s="145" t="s">
        <v>9</v>
      </c>
      <c r="B22" s="402">
        <v>23</v>
      </c>
      <c r="C22" s="21">
        <v>0</v>
      </c>
    </row>
    <row r="23" spans="1:3" s="4" customFormat="1" ht="30.75" customHeight="1" x14ac:dyDescent="0.25">
      <c r="A23" s="146" t="s">
        <v>128</v>
      </c>
      <c r="B23" s="400">
        <v>83</v>
      </c>
      <c r="C23" s="277">
        <v>0</v>
      </c>
    </row>
    <row r="24" spans="1:3" s="4" customFormat="1" ht="18.75" customHeight="1" thickBot="1" x14ac:dyDescent="0.3">
      <c r="A24" s="147" t="s">
        <v>129</v>
      </c>
      <c r="B24" s="403">
        <v>1054</v>
      </c>
      <c r="C24" s="278">
        <v>286</v>
      </c>
    </row>
    <row r="25" spans="1:3" ht="15" customHeight="1" thickTop="1" x14ac:dyDescent="0.2">
      <c r="A25" s="586" t="s">
        <v>289</v>
      </c>
      <c r="B25" s="587"/>
      <c r="C25" s="587"/>
    </row>
    <row r="26" spans="1:3" ht="25.5" customHeight="1" x14ac:dyDescent="0.2">
      <c r="A26" s="585" t="s">
        <v>333</v>
      </c>
      <c r="B26" s="579"/>
      <c r="C26" s="579"/>
    </row>
    <row r="27" spans="1:3" ht="37.5" customHeight="1" x14ac:dyDescent="0.2">
      <c r="A27" s="576" t="s">
        <v>334</v>
      </c>
      <c r="B27" s="577"/>
      <c r="C27" s="577"/>
    </row>
    <row r="28" spans="1:3" ht="24.75" customHeight="1" x14ac:dyDescent="0.2">
      <c r="A28" s="576" t="s">
        <v>335</v>
      </c>
      <c r="B28" s="569"/>
      <c r="C28" s="569"/>
    </row>
    <row r="29" spans="1:3" ht="24.75" customHeight="1" x14ac:dyDescent="0.2">
      <c r="A29" s="576" t="s">
        <v>336</v>
      </c>
      <c r="B29" s="577"/>
      <c r="C29" s="577"/>
    </row>
    <row r="30" spans="1:3" ht="24.75" customHeight="1" x14ac:dyDescent="0.2">
      <c r="A30" s="576" t="s">
        <v>290</v>
      </c>
      <c r="B30" s="577"/>
      <c r="C30" s="577"/>
    </row>
    <row r="31" spans="1:3" ht="24.75" customHeight="1" x14ac:dyDescent="0.2">
      <c r="A31" s="578" t="s">
        <v>291</v>
      </c>
      <c r="B31" s="579"/>
      <c r="C31" s="579"/>
    </row>
    <row r="32" spans="1:3" ht="37.5" customHeight="1" x14ac:dyDescent="0.2">
      <c r="A32" s="574" t="s">
        <v>332</v>
      </c>
      <c r="B32" s="575"/>
      <c r="C32" s="575"/>
    </row>
  </sheetData>
  <mergeCells count="13">
    <mergeCell ref="A32:C32"/>
    <mergeCell ref="A5:C5"/>
    <mergeCell ref="A27:C27"/>
    <mergeCell ref="A2:C2"/>
    <mergeCell ref="A31:C31"/>
    <mergeCell ref="A4:C4"/>
    <mergeCell ref="A29:C29"/>
    <mergeCell ref="A7:A8"/>
    <mergeCell ref="B7:B8"/>
    <mergeCell ref="A26:C26"/>
    <mergeCell ref="A25:C25"/>
    <mergeCell ref="A28:C28"/>
    <mergeCell ref="A30:C30"/>
  </mergeCells>
  <pageMargins left="0.7" right="0.7" top="0.75" bottom="0.75" header="0.3" footer="0.3"/>
  <pageSetup paperSize="281" scale="98" orientation="portrait" r:id="rId1"/>
  <headerFooter>
    <oddFooter>&amp;C17</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003300"/>
    <pageSetUpPr fitToPage="1"/>
  </sheetPr>
  <dimension ref="A1:C32"/>
  <sheetViews>
    <sheetView showGridLines="0" zoomScale="70" zoomScaleNormal="70" workbookViewId="0">
      <selection activeCell="H18" sqref="H18"/>
    </sheetView>
  </sheetViews>
  <sheetFormatPr baseColWidth="10" defaultRowHeight="12.75" x14ac:dyDescent="0.2"/>
  <cols>
    <col min="1" max="1" width="47.140625" style="2" customWidth="1"/>
    <col min="2" max="2" width="22.7109375" style="2" customWidth="1"/>
    <col min="3" max="3" width="22.5703125" style="2" customWidth="1"/>
    <col min="4" max="16384" width="11.42578125" style="2"/>
  </cols>
  <sheetData>
    <row r="1" spans="1:3" ht="15.75" x14ac:dyDescent="0.25">
      <c r="A1" s="52" t="str">
        <f>'Cuadro 1'!A3</f>
        <v>Enero</v>
      </c>
    </row>
    <row r="2" spans="1:3" ht="18" customHeight="1" x14ac:dyDescent="0.25">
      <c r="A2" s="525" t="s">
        <v>316</v>
      </c>
      <c r="B2" s="451"/>
      <c r="C2" s="451"/>
    </row>
    <row r="3" spans="1:3" ht="12.75" customHeight="1" x14ac:dyDescent="0.25">
      <c r="A3" s="80"/>
      <c r="B3" s="79"/>
      <c r="C3" s="79"/>
    </row>
    <row r="4" spans="1:3" ht="48.75" customHeight="1" x14ac:dyDescent="0.25">
      <c r="A4" s="525" t="s">
        <v>288</v>
      </c>
      <c r="B4" s="580"/>
      <c r="C4" s="580"/>
    </row>
    <row r="5" spans="1:3" ht="15.75" customHeight="1" x14ac:dyDescent="0.25">
      <c r="A5" s="525" t="s">
        <v>327</v>
      </c>
      <c r="B5" s="451"/>
      <c r="C5" s="451"/>
    </row>
    <row r="6" spans="1:3" ht="14.25" customHeight="1" thickBot="1" x14ac:dyDescent="0.25"/>
    <row r="7" spans="1:3" ht="18.75" customHeight="1" thickTop="1" x14ac:dyDescent="0.2">
      <c r="A7" s="563" t="s">
        <v>119</v>
      </c>
      <c r="B7" s="583" t="s">
        <v>28</v>
      </c>
      <c r="C7" s="325" t="s">
        <v>28</v>
      </c>
    </row>
    <row r="8" spans="1:3" ht="15" customHeight="1" x14ac:dyDescent="0.2">
      <c r="A8" s="590"/>
      <c r="B8" s="584"/>
      <c r="C8" s="404" t="s">
        <v>292</v>
      </c>
    </row>
    <row r="9" spans="1:3" ht="21.75" customHeight="1" x14ac:dyDescent="0.2">
      <c r="A9" s="405" t="s">
        <v>175</v>
      </c>
      <c r="B9" s="399"/>
      <c r="C9" s="406"/>
    </row>
    <row r="10" spans="1:3" ht="18.75" customHeight="1" x14ac:dyDescent="0.25">
      <c r="A10" s="329" t="s">
        <v>125</v>
      </c>
      <c r="B10" s="331"/>
      <c r="C10" s="371"/>
    </row>
    <row r="11" spans="1:3" ht="18.75" customHeight="1" x14ac:dyDescent="0.25">
      <c r="A11" s="329" t="s">
        <v>331</v>
      </c>
      <c r="B11" s="331">
        <v>469</v>
      </c>
      <c r="C11" s="371">
        <v>22</v>
      </c>
    </row>
    <row r="12" spans="1:3" ht="18.75" customHeight="1" x14ac:dyDescent="0.25">
      <c r="A12" s="329" t="s">
        <v>169</v>
      </c>
      <c r="B12" s="331">
        <v>184</v>
      </c>
      <c r="C12" s="371">
        <v>0</v>
      </c>
    </row>
    <row r="13" spans="1:3" ht="18.75" customHeight="1" x14ac:dyDescent="0.25">
      <c r="A13" s="329" t="s">
        <v>9</v>
      </c>
      <c r="B13" s="331">
        <v>244</v>
      </c>
      <c r="C13" s="371">
        <v>0</v>
      </c>
    </row>
    <row r="14" spans="1:3" ht="29.25" customHeight="1" x14ac:dyDescent="0.25">
      <c r="A14" s="329" t="s">
        <v>126</v>
      </c>
      <c r="B14" s="331"/>
      <c r="C14" s="371"/>
    </row>
    <row r="15" spans="1:3" ht="18.75" customHeight="1" x14ac:dyDescent="0.25">
      <c r="A15" s="329" t="s">
        <v>331</v>
      </c>
      <c r="B15" s="331">
        <v>54</v>
      </c>
      <c r="C15" s="371">
        <v>62</v>
      </c>
    </row>
    <row r="16" spans="1:3" ht="18.75" customHeight="1" x14ac:dyDescent="0.25">
      <c r="A16" s="329" t="s">
        <v>169</v>
      </c>
      <c r="B16" s="331">
        <v>26</v>
      </c>
      <c r="C16" s="371">
        <v>43</v>
      </c>
    </row>
    <row r="17" spans="1:3" ht="18.75" customHeight="1" x14ac:dyDescent="0.25">
      <c r="A17" s="329" t="s">
        <v>9</v>
      </c>
      <c r="B17" s="331">
        <v>61</v>
      </c>
      <c r="C17" s="371">
        <v>251</v>
      </c>
    </row>
    <row r="18" spans="1:3" ht="31.5" customHeight="1" x14ac:dyDescent="0.25">
      <c r="A18" s="407" t="s">
        <v>176</v>
      </c>
      <c r="B18" s="400">
        <v>1038</v>
      </c>
      <c r="C18" s="400">
        <v>378</v>
      </c>
    </row>
    <row r="19" spans="1:3" ht="21.75" customHeight="1" x14ac:dyDescent="0.25">
      <c r="A19" s="408" t="s">
        <v>295</v>
      </c>
      <c r="B19" s="401"/>
      <c r="C19" s="409"/>
    </row>
    <row r="20" spans="1:3" ht="18.75" customHeight="1" x14ac:dyDescent="0.25">
      <c r="A20" s="329" t="s">
        <v>105</v>
      </c>
      <c r="B20" s="402">
        <v>55</v>
      </c>
      <c r="C20" s="371">
        <v>0</v>
      </c>
    </row>
    <row r="21" spans="1:3" ht="18.75" customHeight="1" x14ac:dyDescent="0.25">
      <c r="A21" s="329" t="s">
        <v>293</v>
      </c>
      <c r="B21" s="402">
        <v>19</v>
      </c>
      <c r="C21" s="371">
        <v>0</v>
      </c>
    </row>
    <row r="22" spans="1:3" ht="18.75" customHeight="1" x14ac:dyDescent="0.25">
      <c r="A22" s="329" t="s">
        <v>9</v>
      </c>
      <c r="B22" s="402">
        <v>56</v>
      </c>
      <c r="C22" s="371">
        <v>0</v>
      </c>
    </row>
    <row r="23" spans="1:3" ht="31.5" customHeight="1" x14ac:dyDescent="0.25">
      <c r="A23" s="407" t="s">
        <v>177</v>
      </c>
      <c r="B23" s="400">
        <v>130</v>
      </c>
      <c r="C23" s="400">
        <v>0</v>
      </c>
    </row>
    <row r="24" spans="1:3" ht="18.75" customHeight="1" thickBot="1" x14ac:dyDescent="0.3">
      <c r="A24" s="410" t="s">
        <v>129</v>
      </c>
      <c r="B24" s="403">
        <v>1168</v>
      </c>
      <c r="C24" s="403">
        <v>378</v>
      </c>
    </row>
    <row r="25" spans="1:3" ht="13.5" customHeight="1" thickTop="1" x14ac:dyDescent="0.2">
      <c r="A25" s="586" t="s">
        <v>289</v>
      </c>
      <c r="B25" s="587"/>
      <c r="C25" s="587"/>
    </row>
    <row r="26" spans="1:3" ht="24.75" customHeight="1" x14ac:dyDescent="0.2">
      <c r="A26" s="585" t="s">
        <v>337</v>
      </c>
      <c r="B26" s="579"/>
      <c r="C26" s="579"/>
    </row>
    <row r="27" spans="1:3" ht="36.75" customHeight="1" x14ac:dyDescent="0.2">
      <c r="A27" s="576" t="s">
        <v>338</v>
      </c>
      <c r="B27" s="577"/>
      <c r="C27" s="577"/>
    </row>
    <row r="28" spans="1:3" ht="36" customHeight="1" x14ac:dyDescent="0.2">
      <c r="A28" s="576" t="s">
        <v>335</v>
      </c>
      <c r="B28" s="569"/>
      <c r="C28" s="569"/>
    </row>
    <row r="29" spans="1:3" ht="36.75" customHeight="1" x14ac:dyDescent="0.2">
      <c r="A29" s="576" t="s">
        <v>339</v>
      </c>
      <c r="B29" s="577"/>
      <c r="C29" s="577"/>
    </row>
    <row r="30" spans="1:3" ht="24.75" customHeight="1" x14ac:dyDescent="0.2">
      <c r="A30" s="576" t="s">
        <v>294</v>
      </c>
      <c r="B30" s="577"/>
      <c r="C30" s="577"/>
    </row>
    <row r="31" spans="1:3" ht="36.75" customHeight="1" x14ac:dyDescent="0.2">
      <c r="A31" s="578" t="s">
        <v>301</v>
      </c>
      <c r="B31" s="579"/>
      <c r="C31" s="579"/>
    </row>
    <row r="32" spans="1:3" ht="36.75" customHeight="1" x14ac:dyDescent="0.2">
      <c r="A32" s="588" t="s">
        <v>340</v>
      </c>
      <c r="B32" s="589"/>
      <c r="C32" s="589"/>
    </row>
  </sheetData>
  <mergeCells count="13">
    <mergeCell ref="A32:C32"/>
    <mergeCell ref="A28:C28"/>
    <mergeCell ref="A29:C29"/>
    <mergeCell ref="A5:C5"/>
    <mergeCell ref="A2:C2"/>
    <mergeCell ref="A4:C4"/>
    <mergeCell ref="A30:C30"/>
    <mergeCell ref="A31:C31"/>
    <mergeCell ref="A25:C25"/>
    <mergeCell ref="A26:C26"/>
    <mergeCell ref="A27:C27"/>
    <mergeCell ref="A7:A8"/>
    <mergeCell ref="B7:B8"/>
  </mergeCells>
  <pageMargins left="0.7" right="0.7" top="0.75" bottom="0.75" header="0.3" footer="0.3"/>
  <pageSetup paperSize="281" scale="99" orientation="portrait" r:id="rId1"/>
  <headerFooter>
    <oddFooter>&amp;C18</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003300"/>
    <pageSetUpPr fitToPage="1"/>
  </sheetPr>
  <dimension ref="A1:I39"/>
  <sheetViews>
    <sheetView showGridLines="0" topLeftCell="A16" zoomScale="85" zoomScaleNormal="85" workbookViewId="0">
      <selection activeCell="B27" sqref="B27:I36"/>
    </sheetView>
  </sheetViews>
  <sheetFormatPr baseColWidth="10" defaultRowHeight="12.75" x14ac:dyDescent="0.2"/>
  <cols>
    <col min="1" max="1" width="27.28515625" style="2" customWidth="1"/>
    <col min="2" max="7" width="14.7109375" style="2" customWidth="1"/>
    <col min="8" max="8" width="11.42578125" style="2"/>
    <col min="9" max="9" width="13" style="2" bestFit="1" customWidth="1"/>
    <col min="10" max="16384" width="11.42578125" style="2"/>
  </cols>
  <sheetData>
    <row r="1" spans="1:7" ht="15.75" x14ac:dyDescent="0.25">
      <c r="A1" s="52" t="str">
        <f>'Cuadro 1'!A3</f>
        <v>Enero</v>
      </c>
      <c r="B1"/>
    </row>
    <row r="2" spans="1:7" ht="18" customHeight="1" x14ac:dyDescent="0.25">
      <c r="A2" s="525" t="s">
        <v>59</v>
      </c>
      <c r="B2" s="451"/>
      <c r="C2" s="451"/>
      <c r="D2" s="451"/>
      <c r="E2" s="451"/>
      <c r="F2" s="451"/>
      <c r="G2" s="451"/>
    </row>
    <row r="3" spans="1:7" ht="12.75" customHeight="1" x14ac:dyDescent="0.25">
      <c r="A3" s="31"/>
      <c r="B3" s="30"/>
      <c r="C3" s="30"/>
      <c r="D3" s="30"/>
      <c r="E3" s="30"/>
      <c r="F3" s="30"/>
      <c r="G3" s="30"/>
    </row>
    <row r="4" spans="1:7" ht="15.75" customHeight="1" x14ac:dyDescent="0.25">
      <c r="A4" s="525" t="s">
        <v>222</v>
      </c>
      <c r="B4" s="560"/>
      <c r="C4" s="560"/>
      <c r="D4" s="560"/>
      <c r="E4" s="560"/>
      <c r="F4" s="560"/>
      <c r="G4" s="560"/>
    </row>
    <row r="5" spans="1:7" ht="15.75" customHeight="1" x14ac:dyDescent="0.2">
      <c r="A5" s="591" t="s">
        <v>117</v>
      </c>
      <c r="B5" s="592"/>
      <c r="C5" s="592"/>
      <c r="D5" s="592"/>
      <c r="E5" s="592"/>
      <c r="F5" s="592"/>
      <c r="G5" s="592"/>
    </row>
    <row r="6" spans="1:7" ht="13.5" customHeight="1" thickBot="1" x14ac:dyDescent="0.3">
      <c r="A6" s="9"/>
      <c r="B6" s="8"/>
      <c r="C6" s="8"/>
      <c r="D6" s="8"/>
      <c r="E6" s="8"/>
      <c r="F6" s="8"/>
      <c r="G6" s="8"/>
    </row>
    <row r="7" spans="1:7" s="134" customFormat="1" ht="28.5" customHeight="1" thickTop="1" x14ac:dyDescent="0.2">
      <c r="A7" s="411" t="s">
        <v>26</v>
      </c>
      <c r="B7" s="595" t="s">
        <v>77</v>
      </c>
      <c r="C7" s="596"/>
      <c r="D7" s="595" t="s">
        <v>9</v>
      </c>
      <c r="E7" s="596"/>
      <c r="F7" s="595" t="s">
        <v>257</v>
      </c>
      <c r="G7" s="597"/>
    </row>
    <row r="8" spans="1:7" s="134" customFormat="1" ht="15" customHeight="1" x14ac:dyDescent="0.2">
      <c r="A8" s="412"/>
      <c r="B8" s="384" t="s">
        <v>24</v>
      </c>
      <c r="C8" s="384" t="s">
        <v>14</v>
      </c>
      <c r="D8" s="382" t="s">
        <v>24</v>
      </c>
      <c r="E8" s="384" t="s">
        <v>14</v>
      </c>
      <c r="F8" s="382" t="s">
        <v>24</v>
      </c>
      <c r="G8" s="413" t="s">
        <v>14</v>
      </c>
    </row>
    <row r="9" spans="1:7" s="134" customFormat="1" ht="28.5" customHeight="1" x14ac:dyDescent="0.25">
      <c r="A9" s="414" t="s">
        <v>5</v>
      </c>
      <c r="B9" s="331">
        <v>2411</v>
      </c>
      <c r="C9" s="331">
        <v>527982.25899999996</v>
      </c>
      <c r="D9" s="415">
        <v>0</v>
      </c>
      <c r="E9" s="415">
        <v>0</v>
      </c>
      <c r="F9" s="415">
        <v>2411</v>
      </c>
      <c r="G9" s="415">
        <v>527982.25899999996</v>
      </c>
    </row>
    <row r="10" spans="1:7" s="134" customFormat="1" ht="21.75" customHeight="1" x14ac:dyDescent="0.25">
      <c r="A10" s="414" t="s">
        <v>6</v>
      </c>
      <c r="B10" s="331">
        <v>933</v>
      </c>
      <c r="C10" s="331">
        <v>307785.46399999998</v>
      </c>
      <c r="D10" s="415">
        <v>0</v>
      </c>
      <c r="E10" s="415">
        <v>0</v>
      </c>
      <c r="F10" s="415">
        <v>933</v>
      </c>
      <c r="G10" s="415">
        <v>307785.46399999998</v>
      </c>
    </row>
    <row r="11" spans="1:7" s="134" customFormat="1" ht="21.75" customHeight="1" x14ac:dyDescent="0.25">
      <c r="A11" s="414" t="s">
        <v>7</v>
      </c>
      <c r="B11" s="331">
        <v>146</v>
      </c>
      <c r="C11" s="331">
        <v>39083.256999999998</v>
      </c>
      <c r="D11" s="415">
        <v>0</v>
      </c>
      <c r="E11" s="415">
        <v>0</v>
      </c>
      <c r="F11" s="415">
        <v>146</v>
      </c>
      <c r="G11" s="415">
        <v>39083.256999999998</v>
      </c>
    </row>
    <row r="12" spans="1:7" s="134" customFormat="1" ht="21.75" customHeight="1" x14ac:dyDescent="0.25">
      <c r="A12" s="414" t="s">
        <v>10</v>
      </c>
      <c r="B12" s="331">
        <v>4304</v>
      </c>
      <c r="C12" s="331">
        <v>689900.97699999996</v>
      </c>
      <c r="D12" s="415">
        <v>0</v>
      </c>
      <c r="E12" s="415">
        <v>0</v>
      </c>
      <c r="F12" s="415">
        <v>4304</v>
      </c>
      <c r="G12" s="415">
        <v>689900.97699999996</v>
      </c>
    </row>
    <row r="13" spans="1:7" s="134" customFormat="1" ht="37.5" customHeight="1" x14ac:dyDescent="0.25">
      <c r="A13" s="416" t="s">
        <v>162</v>
      </c>
      <c r="B13" s="331">
        <v>243</v>
      </c>
      <c r="C13" s="331">
        <v>24821.761999999999</v>
      </c>
      <c r="D13" s="415">
        <v>0</v>
      </c>
      <c r="E13" s="415">
        <v>0</v>
      </c>
      <c r="F13" s="415">
        <v>243</v>
      </c>
      <c r="G13" s="415">
        <v>24821.761999999999</v>
      </c>
    </row>
    <row r="14" spans="1:7" s="134" customFormat="1" ht="21.75" customHeight="1" x14ac:dyDescent="0.25">
      <c r="A14" s="414" t="s">
        <v>11</v>
      </c>
      <c r="B14" s="331">
        <v>884</v>
      </c>
      <c r="C14" s="331">
        <v>56069.597999999998</v>
      </c>
      <c r="D14" s="415">
        <v>0</v>
      </c>
      <c r="E14" s="415">
        <v>0</v>
      </c>
      <c r="F14" s="415">
        <v>884</v>
      </c>
      <c r="G14" s="415">
        <v>56069.597999999998</v>
      </c>
    </row>
    <row r="15" spans="1:7" s="134" customFormat="1" ht="21.75" customHeight="1" x14ac:dyDescent="0.25">
      <c r="A15" s="414" t="s">
        <v>114</v>
      </c>
      <c r="B15" s="331">
        <v>282</v>
      </c>
      <c r="C15" s="331">
        <v>30398.754000000001</v>
      </c>
      <c r="D15" s="415">
        <v>0</v>
      </c>
      <c r="E15" s="415">
        <v>0</v>
      </c>
      <c r="F15" s="415">
        <v>282</v>
      </c>
      <c r="G15" s="415">
        <v>30398.754000000001</v>
      </c>
    </row>
    <row r="16" spans="1:7" s="134" customFormat="1" ht="18.75" customHeight="1" thickBot="1" x14ac:dyDescent="0.3">
      <c r="A16" s="324" t="s">
        <v>0</v>
      </c>
      <c r="B16" s="417">
        <v>9203</v>
      </c>
      <c r="C16" s="417">
        <v>1676042.071</v>
      </c>
      <c r="D16" s="417">
        <v>0</v>
      </c>
      <c r="E16" s="417">
        <v>0</v>
      </c>
      <c r="F16" s="417">
        <v>9203</v>
      </c>
      <c r="G16" s="417">
        <v>1676042.071</v>
      </c>
    </row>
    <row r="17" spans="1:9" ht="13.5" customHeight="1" thickTop="1" x14ac:dyDescent="0.2">
      <c r="A17" s="594" t="s">
        <v>217</v>
      </c>
      <c r="B17" s="486"/>
      <c r="C17" s="486"/>
      <c r="D17" s="486"/>
      <c r="E17" s="486"/>
      <c r="F17" s="486"/>
      <c r="G17" s="486"/>
    </row>
    <row r="18" spans="1:9" ht="13.5" customHeight="1" x14ac:dyDescent="0.2">
      <c r="A18" s="24" t="s">
        <v>206</v>
      </c>
      <c r="B18"/>
    </row>
    <row r="19" spans="1:9" ht="13.5" customHeight="1" x14ac:dyDescent="0.2">
      <c r="A19" s="24" t="s">
        <v>307</v>
      </c>
    </row>
    <row r="20" spans="1:9" x14ac:dyDescent="0.2">
      <c r="A20" s="10"/>
    </row>
    <row r="21" spans="1:9" x14ac:dyDescent="0.2">
      <c r="A21" s="10"/>
    </row>
    <row r="22" spans="1:9" ht="105.75" customHeight="1" x14ac:dyDescent="0.25">
      <c r="A22" s="52" t="s">
        <v>378</v>
      </c>
      <c r="B22" s="13"/>
      <c r="C22" s="14"/>
      <c r="D22" s="19"/>
      <c r="E22" s="14"/>
      <c r="F22" s="14"/>
      <c r="G22" s="14"/>
    </row>
    <row r="23" spans="1:9" ht="18" customHeight="1" x14ac:dyDescent="0.25">
      <c r="A23" s="593" t="s">
        <v>60</v>
      </c>
      <c r="B23" s="451"/>
      <c r="C23" s="451"/>
      <c r="D23" s="451"/>
      <c r="E23" s="451"/>
      <c r="F23" s="451"/>
      <c r="G23" s="451"/>
    </row>
    <row r="24" spans="1:9" x14ac:dyDescent="0.2">
      <c r="A24" s="87"/>
      <c r="B24" s="87"/>
      <c r="C24" s="87"/>
      <c r="D24" s="87"/>
      <c r="E24" s="87"/>
      <c r="F24" s="87"/>
      <c r="G24" s="87"/>
    </row>
    <row r="25" spans="1:9" ht="32.25" customHeight="1" x14ac:dyDescent="0.25">
      <c r="A25" s="593" t="s">
        <v>223</v>
      </c>
      <c r="B25" s="593"/>
      <c r="C25" s="593"/>
      <c r="D25" s="593"/>
      <c r="E25" s="593"/>
      <c r="F25" s="593"/>
      <c r="G25" s="593"/>
    </row>
    <row r="26" spans="1:9" ht="16.5" thickBot="1" x14ac:dyDescent="0.3">
      <c r="A26" s="28"/>
      <c r="B26" s="28"/>
      <c r="C26" s="28"/>
      <c r="D26" s="28"/>
      <c r="E26" s="28"/>
      <c r="F26" s="28"/>
      <c r="G26" s="28"/>
    </row>
    <row r="27" spans="1:9" ht="21" customHeight="1" thickTop="1" x14ac:dyDescent="0.2">
      <c r="A27" s="581" t="s">
        <v>26</v>
      </c>
      <c r="B27" s="598" t="s">
        <v>24</v>
      </c>
      <c r="C27" s="599"/>
      <c r="D27" s="599"/>
      <c r="E27" s="600"/>
      <c r="F27" s="598" t="s">
        <v>19</v>
      </c>
      <c r="G27" s="599"/>
      <c r="H27" s="599"/>
      <c r="I27" s="600"/>
    </row>
    <row r="28" spans="1:9" ht="15" customHeight="1" x14ac:dyDescent="0.2">
      <c r="A28" s="474"/>
      <c r="B28" s="381" t="s">
        <v>3</v>
      </c>
      <c r="C28" s="381" t="s">
        <v>4</v>
      </c>
      <c r="D28" s="418" t="s">
        <v>492</v>
      </c>
      <c r="E28" s="381" t="s">
        <v>0</v>
      </c>
      <c r="F28" s="419" t="s">
        <v>3</v>
      </c>
      <c r="G28" s="381" t="s">
        <v>4</v>
      </c>
      <c r="H28" s="418" t="s">
        <v>492</v>
      </c>
      <c r="I28" s="420" t="s">
        <v>0</v>
      </c>
    </row>
    <row r="29" spans="1:9" ht="28.5" customHeight="1" x14ac:dyDescent="0.25">
      <c r="A29" s="275" t="s">
        <v>5</v>
      </c>
      <c r="B29" s="331">
        <v>2214</v>
      </c>
      <c r="C29" s="331">
        <v>197</v>
      </c>
      <c r="D29" s="331">
        <v>0</v>
      </c>
      <c r="E29" s="421">
        <v>2411</v>
      </c>
      <c r="F29" s="422">
        <v>490829.641</v>
      </c>
      <c r="G29" s="331">
        <v>37152.618000000002</v>
      </c>
      <c r="H29" s="331">
        <v>0</v>
      </c>
      <c r="I29" s="423">
        <v>527982.25899999996</v>
      </c>
    </row>
    <row r="30" spans="1:9" ht="28.5" customHeight="1" x14ac:dyDescent="0.25">
      <c r="A30" s="275" t="s">
        <v>6</v>
      </c>
      <c r="B30" s="331">
        <v>852</v>
      </c>
      <c r="C30" s="331">
        <v>81</v>
      </c>
      <c r="D30" s="331">
        <v>0</v>
      </c>
      <c r="E30" s="421">
        <v>933</v>
      </c>
      <c r="F30" s="422">
        <v>286916.27600000001</v>
      </c>
      <c r="G30" s="331">
        <v>20869.187999999998</v>
      </c>
      <c r="H30" s="331">
        <v>0</v>
      </c>
      <c r="I30" s="423">
        <v>307785.46400000004</v>
      </c>
    </row>
    <row r="31" spans="1:9" ht="28.5" customHeight="1" x14ac:dyDescent="0.25">
      <c r="A31" s="275" t="s">
        <v>7</v>
      </c>
      <c r="B31" s="331">
        <v>134</v>
      </c>
      <c r="C31" s="331">
        <v>12</v>
      </c>
      <c r="D31" s="331">
        <v>0</v>
      </c>
      <c r="E31" s="421">
        <v>146</v>
      </c>
      <c r="F31" s="422">
        <v>35549.599000000002</v>
      </c>
      <c r="G31" s="331">
        <v>3533.6579999999999</v>
      </c>
      <c r="H31" s="331">
        <v>0</v>
      </c>
      <c r="I31" s="423">
        <v>39083.257000000005</v>
      </c>
    </row>
    <row r="32" spans="1:9" ht="28.5" customHeight="1" x14ac:dyDescent="0.25">
      <c r="A32" s="275" t="s">
        <v>10</v>
      </c>
      <c r="B32" s="331">
        <v>3</v>
      </c>
      <c r="C32" s="331">
        <v>4301</v>
      </c>
      <c r="D32" s="331">
        <v>0</v>
      </c>
      <c r="E32" s="421">
        <v>4304</v>
      </c>
      <c r="F32" s="422">
        <v>261.71300000000002</v>
      </c>
      <c r="G32" s="331">
        <v>689639.26399999997</v>
      </c>
      <c r="H32" s="331">
        <v>0</v>
      </c>
      <c r="I32" s="423">
        <v>689900.97699999996</v>
      </c>
    </row>
    <row r="33" spans="1:9" ht="37.5" customHeight="1" x14ac:dyDescent="0.25">
      <c r="A33" s="77" t="s">
        <v>162</v>
      </c>
      <c r="B33" s="331">
        <v>1</v>
      </c>
      <c r="C33" s="331">
        <v>242</v>
      </c>
      <c r="D33" s="331">
        <v>0</v>
      </c>
      <c r="E33" s="421">
        <v>243</v>
      </c>
      <c r="F33" s="422">
        <v>258.54399999999998</v>
      </c>
      <c r="G33" s="331">
        <v>24563.218000000001</v>
      </c>
      <c r="H33" s="331">
        <v>0</v>
      </c>
      <c r="I33" s="423">
        <v>24821.762000000002</v>
      </c>
    </row>
    <row r="34" spans="1:9" ht="28.5" customHeight="1" x14ac:dyDescent="0.25">
      <c r="A34" s="275" t="s">
        <v>11</v>
      </c>
      <c r="B34" s="331">
        <v>442</v>
      </c>
      <c r="C34" s="331">
        <v>442</v>
      </c>
      <c r="D34" s="331">
        <v>0</v>
      </c>
      <c r="E34" s="421">
        <v>884</v>
      </c>
      <c r="F34" s="422">
        <v>27936.607</v>
      </c>
      <c r="G34" s="331">
        <v>28132.991000000002</v>
      </c>
      <c r="H34" s="331">
        <v>0</v>
      </c>
      <c r="I34" s="423">
        <v>56069.597999999998</v>
      </c>
    </row>
    <row r="35" spans="1:9" ht="28.5" customHeight="1" x14ac:dyDescent="0.25">
      <c r="A35" s="275" t="s">
        <v>130</v>
      </c>
      <c r="B35" s="331">
        <v>74</v>
      </c>
      <c r="C35" s="331">
        <v>208</v>
      </c>
      <c r="D35" s="331">
        <v>0</v>
      </c>
      <c r="E35" s="421">
        <v>282</v>
      </c>
      <c r="F35" s="422">
        <v>9259.491</v>
      </c>
      <c r="G35" s="331">
        <v>21139.262999999999</v>
      </c>
      <c r="H35" s="331">
        <v>0</v>
      </c>
      <c r="I35" s="423">
        <v>30398.754000000001</v>
      </c>
    </row>
    <row r="36" spans="1:9" ht="16.5" thickBot="1" x14ac:dyDescent="0.3">
      <c r="A36" s="38" t="s">
        <v>0</v>
      </c>
      <c r="B36" s="417">
        <v>3720</v>
      </c>
      <c r="C36" s="417">
        <v>5483</v>
      </c>
      <c r="D36" s="417">
        <v>0</v>
      </c>
      <c r="E36" s="417">
        <v>9203</v>
      </c>
      <c r="F36" s="417">
        <v>851011.87100000004</v>
      </c>
      <c r="G36" s="417">
        <v>825030.20000000007</v>
      </c>
      <c r="H36" s="417">
        <v>0</v>
      </c>
      <c r="I36" s="417">
        <v>1676042.071</v>
      </c>
    </row>
    <row r="37" spans="1:9" ht="13.5" customHeight="1" thickTop="1" x14ac:dyDescent="0.2">
      <c r="A37" s="594" t="s">
        <v>217</v>
      </c>
      <c r="B37" s="486"/>
      <c r="C37" s="486"/>
      <c r="D37" s="486"/>
      <c r="E37" s="486"/>
      <c r="F37" s="486"/>
      <c r="G37" s="486"/>
    </row>
    <row r="38" spans="1:9" x14ac:dyDescent="0.2">
      <c r="A38" s="24" t="s">
        <v>308</v>
      </c>
    </row>
    <row r="39" spans="1:9" ht="22.5" customHeight="1" x14ac:dyDescent="0.2">
      <c r="A39" s="567" t="s">
        <v>322</v>
      </c>
      <c r="B39" s="448"/>
      <c r="C39" s="448"/>
      <c r="D39" s="448"/>
      <c r="E39" s="448"/>
      <c r="F39" s="448"/>
      <c r="G39" s="448"/>
    </row>
  </sheetData>
  <mergeCells count="14">
    <mergeCell ref="A27:A28"/>
    <mergeCell ref="A39:G39"/>
    <mergeCell ref="A2:G2"/>
    <mergeCell ref="A4:G4"/>
    <mergeCell ref="A5:G5"/>
    <mergeCell ref="A23:G23"/>
    <mergeCell ref="A25:G25"/>
    <mergeCell ref="A37:G37"/>
    <mergeCell ref="A17:G17"/>
    <mergeCell ref="B7:C7"/>
    <mergeCell ref="D7:E7"/>
    <mergeCell ref="F7:G7"/>
    <mergeCell ref="B27:E27"/>
    <mergeCell ref="F27:I27"/>
  </mergeCells>
  <pageMargins left="0.7" right="0.7" top="0.75" bottom="0.75" header="0.3" footer="0.3"/>
  <pageSetup paperSize="281" scale="79" orientation="portrait" r:id="rId1"/>
  <headerFooter>
    <oddFooter>&amp;C19</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003300"/>
    <pageSetUpPr fitToPage="1"/>
  </sheetPr>
  <dimension ref="A1:I26"/>
  <sheetViews>
    <sheetView showGridLines="0" zoomScale="85" zoomScaleNormal="85" workbookViewId="0"/>
  </sheetViews>
  <sheetFormatPr baseColWidth="10" defaultRowHeight="12.75" x14ac:dyDescent="0.2"/>
  <cols>
    <col min="1" max="1" width="32.28515625" style="2" customWidth="1"/>
    <col min="2" max="5" width="14.7109375" style="2" customWidth="1"/>
    <col min="6" max="6" width="26.7109375" style="2" customWidth="1"/>
    <col min="7" max="9" width="14.7109375" style="2" customWidth="1"/>
    <col min="10" max="16384" width="11.42578125" style="2"/>
  </cols>
  <sheetData>
    <row r="1" spans="1:9" ht="15.75" x14ac:dyDescent="0.25">
      <c r="A1" s="52" t="str">
        <f>'Cuadro 1'!A3</f>
        <v>Enero</v>
      </c>
      <c r="B1" s="13"/>
      <c r="C1" s="14"/>
      <c r="D1" s="14"/>
      <c r="E1" s="14"/>
      <c r="F1" s="14"/>
      <c r="G1" s="14"/>
      <c r="H1" s="14"/>
      <c r="I1" s="14"/>
    </row>
    <row r="2" spans="1:9" ht="18" customHeight="1" x14ac:dyDescent="0.25">
      <c r="A2" s="593" t="s">
        <v>61</v>
      </c>
      <c r="B2" s="451"/>
      <c r="C2" s="451"/>
      <c r="D2" s="451"/>
      <c r="E2" s="451"/>
      <c r="F2" s="451"/>
      <c r="G2" s="451"/>
      <c r="H2" s="451"/>
      <c r="I2" s="451"/>
    </row>
    <row r="3" spans="1:9" ht="12.75" customHeight="1" x14ac:dyDescent="0.2">
      <c r="A3" s="14"/>
      <c r="B3" s="14"/>
      <c r="C3" s="14"/>
      <c r="D3" s="14"/>
      <c r="E3" s="14"/>
      <c r="F3" s="14"/>
      <c r="G3" s="14"/>
      <c r="H3" s="14"/>
      <c r="I3" s="14"/>
    </row>
    <row r="4" spans="1:9" ht="18" customHeight="1" x14ac:dyDescent="0.25">
      <c r="A4" s="593" t="s">
        <v>163</v>
      </c>
      <c r="B4" s="602"/>
      <c r="C4" s="602"/>
      <c r="D4" s="602"/>
      <c r="E4" s="602"/>
      <c r="F4" s="602"/>
      <c r="G4" s="602"/>
      <c r="H4" s="602"/>
      <c r="I4" s="602"/>
    </row>
    <row r="5" spans="1:9" ht="13.5" customHeight="1" thickBot="1" x14ac:dyDescent="0.3">
      <c r="A5" s="28"/>
      <c r="B5" s="27"/>
      <c r="C5" s="27"/>
      <c r="D5" s="27"/>
      <c r="E5" s="27"/>
      <c r="F5" s="76"/>
      <c r="G5" s="27"/>
      <c r="H5" s="27"/>
      <c r="I5" s="27"/>
    </row>
    <row r="6" spans="1:9" ht="30.75" customHeight="1" thickTop="1" x14ac:dyDescent="0.2">
      <c r="A6" s="74" t="s">
        <v>25</v>
      </c>
      <c r="B6" s="326" t="s">
        <v>115</v>
      </c>
      <c r="C6" s="326" t="s">
        <v>6</v>
      </c>
      <c r="D6" s="326" t="s">
        <v>7</v>
      </c>
      <c r="E6" s="328" t="s">
        <v>10</v>
      </c>
      <c r="F6" s="326" t="s">
        <v>162</v>
      </c>
      <c r="G6" s="327" t="s">
        <v>11</v>
      </c>
      <c r="H6" s="326" t="s">
        <v>130</v>
      </c>
      <c r="I6" s="325" t="s">
        <v>257</v>
      </c>
    </row>
    <row r="7" spans="1:9" ht="18.75" customHeight="1" x14ac:dyDescent="0.25">
      <c r="A7" s="34" t="s">
        <v>29</v>
      </c>
      <c r="B7" s="422">
        <v>25</v>
      </c>
      <c r="C7" s="331">
        <v>9</v>
      </c>
      <c r="D7" s="331">
        <v>0</v>
      </c>
      <c r="E7" s="331">
        <v>36</v>
      </c>
      <c r="F7" s="331">
        <v>5</v>
      </c>
      <c r="G7" s="331">
        <v>8</v>
      </c>
      <c r="H7" s="331">
        <v>2</v>
      </c>
      <c r="I7" s="424">
        <v>85</v>
      </c>
    </row>
    <row r="8" spans="1:9" ht="18.75" customHeight="1" x14ac:dyDescent="0.25">
      <c r="A8" s="34" t="s">
        <v>30</v>
      </c>
      <c r="B8" s="422">
        <v>21</v>
      </c>
      <c r="C8" s="331">
        <v>6</v>
      </c>
      <c r="D8" s="331">
        <v>2</v>
      </c>
      <c r="E8" s="331">
        <v>44</v>
      </c>
      <c r="F8" s="331">
        <v>5</v>
      </c>
      <c r="G8" s="331">
        <v>18</v>
      </c>
      <c r="H8" s="331">
        <v>2</v>
      </c>
      <c r="I8" s="425">
        <v>98</v>
      </c>
    </row>
    <row r="9" spans="1:9" ht="18.75" customHeight="1" x14ac:dyDescent="0.25">
      <c r="A9" s="34" t="s">
        <v>31</v>
      </c>
      <c r="B9" s="422">
        <v>53</v>
      </c>
      <c r="C9" s="331">
        <v>27</v>
      </c>
      <c r="D9" s="331">
        <v>1</v>
      </c>
      <c r="E9" s="331">
        <v>193</v>
      </c>
      <c r="F9" s="331">
        <v>16</v>
      </c>
      <c r="G9" s="331">
        <v>45</v>
      </c>
      <c r="H9" s="331">
        <v>11</v>
      </c>
      <c r="I9" s="425">
        <v>346</v>
      </c>
    </row>
    <row r="10" spans="1:9" ht="18.75" customHeight="1" x14ac:dyDescent="0.25">
      <c r="A10" s="34" t="s">
        <v>32</v>
      </c>
      <c r="B10" s="422">
        <v>69</v>
      </c>
      <c r="C10" s="331">
        <v>22</v>
      </c>
      <c r="D10" s="331">
        <v>5</v>
      </c>
      <c r="E10" s="331">
        <v>175</v>
      </c>
      <c r="F10" s="331">
        <v>7</v>
      </c>
      <c r="G10" s="331">
        <v>19</v>
      </c>
      <c r="H10" s="331">
        <v>17</v>
      </c>
      <c r="I10" s="425">
        <v>314</v>
      </c>
    </row>
    <row r="11" spans="1:9" ht="18.75" customHeight="1" x14ac:dyDescent="0.25">
      <c r="A11" s="34" t="s">
        <v>33</v>
      </c>
      <c r="B11" s="422">
        <v>106</v>
      </c>
      <c r="C11" s="331">
        <v>31</v>
      </c>
      <c r="D11" s="331">
        <v>3</v>
      </c>
      <c r="E11" s="331">
        <v>400</v>
      </c>
      <c r="F11" s="331">
        <v>19</v>
      </c>
      <c r="G11" s="331">
        <v>59</v>
      </c>
      <c r="H11" s="331">
        <v>31</v>
      </c>
      <c r="I11" s="425">
        <v>649</v>
      </c>
    </row>
    <row r="12" spans="1:9" ht="18.75" customHeight="1" x14ac:dyDescent="0.25">
      <c r="A12" s="34" t="s">
        <v>34</v>
      </c>
      <c r="B12" s="422">
        <v>236</v>
      </c>
      <c r="C12" s="331">
        <v>113</v>
      </c>
      <c r="D12" s="331">
        <v>11</v>
      </c>
      <c r="E12" s="331">
        <v>368</v>
      </c>
      <c r="F12" s="331">
        <v>24</v>
      </c>
      <c r="G12" s="331">
        <v>74</v>
      </c>
      <c r="H12" s="331">
        <v>39</v>
      </c>
      <c r="I12" s="425">
        <v>865</v>
      </c>
    </row>
    <row r="13" spans="1:9" ht="18.75" customHeight="1" x14ac:dyDescent="0.25">
      <c r="A13" s="34" t="s">
        <v>35</v>
      </c>
      <c r="B13" s="422">
        <v>157</v>
      </c>
      <c r="C13" s="331">
        <v>61</v>
      </c>
      <c r="D13" s="331">
        <v>11</v>
      </c>
      <c r="E13" s="331">
        <v>316</v>
      </c>
      <c r="F13" s="331">
        <v>18</v>
      </c>
      <c r="G13" s="331">
        <v>51</v>
      </c>
      <c r="H13" s="331">
        <v>15</v>
      </c>
      <c r="I13" s="425">
        <v>629</v>
      </c>
    </row>
    <row r="14" spans="1:9" ht="18.75" customHeight="1" x14ac:dyDescent="0.25">
      <c r="A14" s="34" t="s">
        <v>36</v>
      </c>
      <c r="B14" s="422">
        <v>128</v>
      </c>
      <c r="C14" s="331">
        <v>41</v>
      </c>
      <c r="D14" s="331">
        <v>10</v>
      </c>
      <c r="E14" s="331">
        <v>276</v>
      </c>
      <c r="F14" s="331">
        <v>10</v>
      </c>
      <c r="G14" s="331">
        <v>69</v>
      </c>
      <c r="H14" s="331">
        <v>13</v>
      </c>
      <c r="I14" s="425">
        <v>547</v>
      </c>
    </row>
    <row r="15" spans="1:9" ht="18.75" customHeight="1" x14ac:dyDescent="0.25">
      <c r="A15" s="34" t="s">
        <v>490</v>
      </c>
      <c r="B15" s="422">
        <v>112</v>
      </c>
      <c r="C15" s="331">
        <v>25</v>
      </c>
      <c r="D15" s="331">
        <v>5</v>
      </c>
      <c r="E15" s="331">
        <v>131</v>
      </c>
      <c r="F15" s="331">
        <v>7</v>
      </c>
      <c r="G15" s="331">
        <v>25</v>
      </c>
      <c r="H15" s="331">
        <v>8</v>
      </c>
      <c r="I15" s="425">
        <v>313</v>
      </c>
    </row>
    <row r="16" spans="1:9" ht="18.75" customHeight="1" x14ac:dyDescent="0.25">
      <c r="A16" s="34" t="s">
        <v>37</v>
      </c>
      <c r="B16" s="422">
        <v>631</v>
      </c>
      <c r="C16" s="331">
        <v>237</v>
      </c>
      <c r="D16" s="331">
        <v>17</v>
      </c>
      <c r="E16" s="331">
        <v>794</v>
      </c>
      <c r="F16" s="331">
        <v>25</v>
      </c>
      <c r="G16" s="331">
        <v>116</v>
      </c>
      <c r="H16" s="331">
        <v>40</v>
      </c>
      <c r="I16" s="425">
        <v>1860</v>
      </c>
    </row>
    <row r="17" spans="1:9" ht="18.75" customHeight="1" x14ac:dyDescent="0.25">
      <c r="A17" s="34" t="s">
        <v>38</v>
      </c>
      <c r="B17" s="422">
        <v>97</v>
      </c>
      <c r="C17" s="331">
        <v>65</v>
      </c>
      <c r="D17" s="331">
        <v>11</v>
      </c>
      <c r="E17" s="331">
        <v>262</v>
      </c>
      <c r="F17" s="331">
        <v>17</v>
      </c>
      <c r="G17" s="331">
        <v>81</v>
      </c>
      <c r="H17" s="331">
        <v>10</v>
      </c>
      <c r="I17" s="425">
        <v>543</v>
      </c>
    </row>
    <row r="18" spans="1:9" ht="18.75" customHeight="1" x14ac:dyDescent="0.25">
      <c r="A18" s="34" t="s">
        <v>39</v>
      </c>
      <c r="B18" s="422">
        <v>45</v>
      </c>
      <c r="C18" s="331">
        <v>10</v>
      </c>
      <c r="D18" s="331">
        <v>8</v>
      </c>
      <c r="E18" s="331">
        <v>113</v>
      </c>
      <c r="F18" s="331">
        <v>5</v>
      </c>
      <c r="G18" s="331">
        <v>29</v>
      </c>
      <c r="H18" s="331">
        <v>10</v>
      </c>
      <c r="I18" s="425">
        <v>220</v>
      </c>
    </row>
    <row r="19" spans="1:9" ht="18.75" customHeight="1" x14ac:dyDescent="0.25">
      <c r="A19" s="35" t="s">
        <v>40</v>
      </c>
      <c r="B19" s="422">
        <v>89</v>
      </c>
      <c r="C19" s="331">
        <v>44</v>
      </c>
      <c r="D19" s="331">
        <v>10</v>
      </c>
      <c r="E19" s="331">
        <v>207</v>
      </c>
      <c r="F19" s="331">
        <v>17</v>
      </c>
      <c r="G19" s="331">
        <v>67</v>
      </c>
      <c r="H19" s="331">
        <v>11</v>
      </c>
      <c r="I19" s="425">
        <v>445</v>
      </c>
    </row>
    <row r="20" spans="1:9" ht="18.75" customHeight="1" x14ac:dyDescent="0.25">
      <c r="A20" s="35" t="s">
        <v>41</v>
      </c>
      <c r="B20" s="422">
        <v>10</v>
      </c>
      <c r="C20" s="331">
        <v>8</v>
      </c>
      <c r="D20" s="331">
        <v>0</v>
      </c>
      <c r="E20" s="331">
        <v>26</v>
      </c>
      <c r="F20" s="331">
        <v>2</v>
      </c>
      <c r="G20" s="331">
        <v>4</v>
      </c>
      <c r="H20" s="331">
        <v>4</v>
      </c>
      <c r="I20" s="425">
        <v>54</v>
      </c>
    </row>
    <row r="21" spans="1:9" ht="18.75" customHeight="1" x14ac:dyDescent="0.25">
      <c r="A21" s="34" t="s">
        <v>42</v>
      </c>
      <c r="B21" s="422">
        <v>17</v>
      </c>
      <c r="C21" s="331">
        <v>9</v>
      </c>
      <c r="D21" s="331">
        <v>0</v>
      </c>
      <c r="E21" s="331">
        <v>43</v>
      </c>
      <c r="F21" s="331">
        <v>3</v>
      </c>
      <c r="G21" s="331">
        <v>16</v>
      </c>
      <c r="H21" s="331">
        <v>3</v>
      </c>
      <c r="I21" s="425">
        <v>91</v>
      </c>
    </row>
    <row r="22" spans="1:9" ht="18.75" customHeight="1" x14ac:dyDescent="0.25">
      <c r="A22" s="36" t="s">
        <v>43</v>
      </c>
      <c r="B22" s="426">
        <v>615</v>
      </c>
      <c r="C22" s="331">
        <v>225</v>
      </c>
      <c r="D22" s="331">
        <v>52</v>
      </c>
      <c r="E22" s="331">
        <v>920</v>
      </c>
      <c r="F22" s="331">
        <v>63</v>
      </c>
      <c r="G22" s="331">
        <v>203</v>
      </c>
      <c r="H22" s="331">
        <v>66</v>
      </c>
      <c r="I22" s="425">
        <v>2144</v>
      </c>
    </row>
    <row r="23" spans="1:9" ht="18.75" customHeight="1" thickBot="1" x14ac:dyDescent="0.3">
      <c r="A23" s="45" t="s">
        <v>0</v>
      </c>
      <c r="B23" s="417">
        <v>2411</v>
      </c>
      <c r="C23" s="417">
        <v>933</v>
      </c>
      <c r="D23" s="417">
        <v>146</v>
      </c>
      <c r="E23" s="417">
        <v>4304</v>
      </c>
      <c r="F23" s="417">
        <v>243</v>
      </c>
      <c r="G23" s="417">
        <v>884</v>
      </c>
      <c r="H23" s="417">
        <v>282</v>
      </c>
      <c r="I23" s="417">
        <v>9203</v>
      </c>
    </row>
    <row r="24" spans="1:9" ht="13.5" customHeight="1" thickTop="1" x14ac:dyDescent="0.2">
      <c r="A24" s="594" t="s">
        <v>217</v>
      </c>
      <c r="B24" s="486"/>
      <c r="C24" s="486"/>
      <c r="D24" s="486"/>
      <c r="E24" s="486"/>
      <c r="F24" s="486"/>
      <c r="G24" s="486"/>
      <c r="H24" s="96"/>
      <c r="I24" s="96"/>
    </row>
    <row r="25" spans="1:9" x14ac:dyDescent="0.2">
      <c r="A25" s="24" t="s">
        <v>308</v>
      </c>
    </row>
    <row r="26" spans="1:9" ht="24" customHeight="1" x14ac:dyDescent="0.2">
      <c r="A26" s="567" t="s">
        <v>323</v>
      </c>
      <c r="B26" s="448"/>
      <c r="C26" s="448"/>
      <c r="D26" s="448"/>
      <c r="E26" s="448"/>
      <c r="F26" s="448"/>
      <c r="G26" s="448"/>
      <c r="H26" s="601"/>
      <c r="I26" s="601"/>
    </row>
  </sheetData>
  <mergeCells count="4">
    <mergeCell ref="A26:I26"/>
    <mergeCell ref="A2:I2"/>
    <mergeCell ref="A4:I4"/>
    <mergeCell ref="A24:G24"/>
  </mergeCells>
  <pageMargins left="0.7" right="0.7" top="0.75" bottom="0.75" header="0.3" footer="0.3"/>
  <pageSetup paperSize="281" scale="93" orientation="landscape" r:id="rId1"/>
  <headerFooter>
    <oddFooter>&amp;C20</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003300"/>
    <pageSetUpPr fitToPage="1"/>
  </sheetPr>
  <dimension ref="A1:I27"/>
  <sheetViews>
    <sheetView showGridLines="0" zoomScale="85" zoomScaleNormal="85" workbookViewId="0"/>
  </sheetViews>
  <sheetFormatPr baseColWidth="10" defaultRowHeight="12.75" x14ac:dyDescent="0.2"/>
  <cols>
    <col min="1" max="1" width="32" style="2" customWidth="1"/>
    <col min="2" max="5" width="14.7109375" style="2" customWidth="1"/>
    <col min="6" max="6" width="27" style="2" customWidth="1"/>
    <col min="7" max="9" width="14.7109375" style="2" customWidth="1"/>
    <col min="10" max="16384" width="11.42578125" style="2"/>
  </cols>
  <sheetData>
    <row r="1" spans="1:9" s="108" customFormat="1" ht="15.75" x14ac:dyDescent="0.25">
      <c r="A1" s="52" t="str">
        <f>'Cuadro 1'!A3</f>
        <v>Enero</v>
      </c>
    </row>
    <row r="2" spans="1:9" s="108" customFormat="1" ht="18" customHeight="1" x14ac:dyDescent="0.25">
      <c r="A2" s="593" t="s">
        <v>62</v>
      </c>
      <c r="B2" s="508"/>
      <c r="C2" s="508"/>
      <c r="D2" s="508"/>
      <c r="E2" s="508"/>
      <c r="F2" s="508"/>
      <c r="G2" s="508"/>
      <c r="H2" s="508"/>
      <c r="I2" s="508"/>
    </row>
    <row r="3" spans="1:9" s="108" customFormat="1" ht="12.75" customHeight="1" x14ac:dyDescent="0.25">
      <c r="A3" s="15"/>
      <c r="B3" s="112"/>
      <c r="C3" s="112"/>
      <c r="D3" s="112"/>
      <c r="E3" s="112"/>
      <c r="F3" s="112"/>
      <c r="G3" s="112"/>
      <c r="H3" s="112"/>
      <c r="I3" s="112"/>
    </row>
    <row r="4" spans="1:9" s="108" customFormat="1" ht="15.75" customHeight="1" x14ac:dyDescent="0.25">
      <c r="A4" s="593" t="s">
        <v>164</v>
      </c>
      <c r="B4" s="593"/>
      <c r="C4" s="593"/>
      <c r="D4" s="593"/>
      <c r="E4" s="593"/>
      <c r="F4" s="593"/>
      <c r="G4" s="593"/>
      <c r="H4" s="593"/>
      <c r="I4" s="593"/>
    </row>
    <row r="5" spans="1:9" s="108" customFormat="1" ht="15.75" x14ac:dyDescent="0.25">
      <c r="A5" s="593" t="s">
        <v>12</v>
      </c>
      <c r="B5" s="508"/>
      <c r="C5" s="508"/>
      <c r="D5" s="508"/>
      <c r="E5" s="508"/>
      <c r="F5" s="508"/>
      <c r="G5" s="508"/>
      <c r="H5" s="508"/>
      <c r="I5" s="508"/>
    </row>
    <row r="6" spans="1:9" ht="13.5" thickBot="1" x14ac:dyDescent="0.25">
      <c r="A6" s="14"/>
      <c r="B6" s="14"/>
      <c r="C6" s="14"/>
      <c r="D6" s="14"/>
      <c r="E6" s="14"/>
      <c r="F6" s="14"/>
      <c r="G6" s="14"/>
      <c r="H6" s="14"/>
      <c r="I6" s="14"/>
    </row>
    <row r="7" spans="1:9" s="4" customFormat="1" ht="31.5" customHeight="1" thickTop="1" x14ac:dyDescent="0.2">
      <c r="A7" s="78" t="s">
        <v>25</v>
      </c>
      <c r="B7" s="326" t="s">
        <v>116</v>
      </c>
      <c r="C7" s="326" t="s">
        <v>6</v>
      </c>
      <c r="D7" s="326" t="s">
        <v>7</v>
      </c>
      <c r="E7" s="328" t="s">
        <v>10</v>
      </c>
      <c r="F7" s="326" t="s">
        <v>162</v>
      </c>
      <c r="G7" s="327" t="s">
        <v>11</v>
      </c>
      <c r="H7" s="326" t="s">
        <v>130</v>
      </c>
      <c r="I7" s="328" t="s">
        <v>258</v>
      </c>
    </row>
    <row r="8" spans="1:9" s="4" customFormat="1" ht="31.5" customHeight="1" x14ac:dyDescent="0.25">
      <c r="A8" s="34" t="s">
        <v>29</v>
      </c>
      <c r="B8" s="422">
        <v>3905.2289999999998</v>
      </c>
      <c r="C8" s="422">
        <v>1793.211</v>
      </c>
      <c r="D8" s="422">
        <v>0</v>
      </c>
      <c r="E8" s="422">
        <v>4365.5720000000001</v>
      </c>
      <c r="F8" s="422">
        <v>384.36700000000002</v>
      </c>
      <c r="G8" s="422">
        <v>402.96499999999997</v>
      </c>
      <c r="H8" s="422">
        <v>149.74</v>
      </c>
      <c r="I8" s="422">
        <v>11001.083999999999</v>
      </c>
    </row>
    <row r="9" spans="1:9" s="4" customFormat="1" ht="18.75" customHeight="1" x14ac:dyDescent="0.25">
      <c r="A9" s="34" t="s">
        <v>30</v>
      </c>
      <c r="B9" s="422">
        <v>3612.37</v>
      </c>
      <c r="C9" s="422">
        <v>1282.32</v>
      </c>
      <c r="D9" s="422">
        <v>505.14800000000002</v>
      </c>
      <c r="E9" s="422">
        <v>7229.6019999999999</v>
      </c>
      <c r="F9" s="422">
        <v>513.60900000000004</v>
      </c>
      <c r="G9" s="422">
        <v>1391.7329999999999</v>
      </c>
      <c r="H9" s="422">
        <v>272.09399999999999</v>
      </c>
      <c r="I9" s="422">
        <v>14806.875999999998</v>
      </c>
    </row>
    <row r="10" spans="1:9" s="4" customFormat="1" ht="18.75" customHeight="1" x14ac:dyDescent="0.25">
      <c r="A10" s="34" t="s">
        <v>31</v>
      </c>
      <c r="B10" s="422">
        <v>19023.538</v>
      </c>
      <c r="C10" s="422">
        <v>9505.1890000000003</v>
      </c>
      <c r="D10" s="422">
        <v>156.155</v>
      </c>
      <c r="E10" s="422">
        <v>50529.453999999998</v>
      </c>
      <c r="F10" s="422">
        <v>2616.1030000000001</v>
      </c>
      <c r="G10" s="422">
        <v>4559.893</v>
      </c>
      <c r="H10" s="422">
        <v>896.45</v>
      </c>
      <c r="I10" s="422">
        <v>87286.781999999992</v>
      </c>
    </row>
    <row r="11" spans="1:9" s="4" customFormat="1" ht="18.75" customHeight="1" x14ac:dyDescent="0.25">
      <c r="A11" s="34" t="s">
        <v>32</v>
      </c>
      <c r="B11" s="422">
        <v>20192.235000000001</v>
      </c>
      <c r="C11" s="422">
        <v>9064.3209999999999</v>
      </c>
      <c r="D11" s="422">
        <v>1030.836</v>
      </c>
      <c r="E11" s="422">
        <v>27739.048999999999</v>
      </c>
      <c r="F11" s="422">
        <v>738.85</v>
      </c>
      <c r="G11" s="422">
        <v>1818.845</v>
      </c>
      <c r="H11" s="422">
        <v>1759.1379999999999</v>
      </c>
      <c r="I11" s="422">
        <v>62343.273999999998</v>
      </c>
    </row>
    <row r="12" spans="1:9" s="4" customFormat="1" ht="18.75" customHeight="1" x14ac:dyDescent="0.25">
      <c r="A12" s="34" t="s">
        <v>33</v>
      </c>
      <c r="B12" s="422">
        <v>30795.471000000001</v>
      </c>
      <c r="C12" s="422">
        <v>15060.279</v>
      </c>
      <c r="D12" s="422">
        <v>1093.1199999999999</v>
      </c>
      <c r="E12" s="422">
        <v>68689.016000000003</v>
      </c>
      <c r="F12" s="422">
        <v>1971.277</v>
      </c>
      <c r="G12" s="422">
        <v>4678.3890000000001</v>
      </c>
      <c r="H12" s="422">
        <v>3712.6950000000002</v>
      </c>
      <c r="I12" s="422">
        <v>126000.247</v>
      </c>
    </row>
    <row r="13" spans="1:9" s="4" customFormat="1" ht="18.75" customHeight="1" x14ac:dyDescent="0.25">
      <c r="A13" s="34" t="s">
        <v>34</v>
      </c>
      <c r="B13" s="422">
        <v>58663.633000000002</v>
      </c>
      <c r="C13" s="422">
        <v>40156.372000000003</v>
      </c>
      <c r="D13" s="422">
        <v>3576.1959999999999</v>
      </c>
      <c r="E13" s="422">
        <v>62197.32</v>
      </c>
      <c r="F13" s="422">
        <v>2673.6350000000002</v>
      </c>
      <c r="G13" s="422">
        <v>6323.2550000000001</v>
      </c>
      <c r="H13" s="422">
        <v>3875.373</v>
      </c>
      <c r="I13" s="422">
        <v>177465.78400000001</v>
      </c>
    </row>
    <row r="14" spans="1:9" s="4" customFormat="1" ht="18.75" customHeight="1" x14ac:dyDescent="0.25">
      <c r="A14" s="34" t="s">
        <v>35</v>
      </c>
      <c r="B14" s="422">
        <v>45467.953000000001</v>
      </c>
      <c r="C14" s="422">
        <v>26615.473000000002</v>
      </c>
      <c r="D14" s="422">
        <v>2323.652</v>
      </c>
      <c r="E14" s="422">
        <v>77648.031000000003</v>
      </c>
      <c r="F14" s="422">
        <v>1353.3240000000001</v>
      </c>
      <c r="G14" s="422">
        <v>2919.5549999999998</v>
      </c>
      <c r="H14" s="422">
        <v>1664.462</v>
      </c>
      <c r="I14" s="422">
        <v>157992.44999999998</v>
      </c>
    </row>
    <row r="15" spans="1:9" s="4" customFormat="1" ht="18.75" customHeight="1" x14ac:dyDescent="0.25">
      <c r="A15" s="34" t="s">
        <v>36</v>
      </c>
      <c r="B15" s="422">
        <v>21928.285</v>
      </c>
      <c r="C15" s="422">
        <v>10424.039000000001</v>
      </c>
      <c r="D15" s="422">
        <v>2568.9229999999998</v>
      </c>
      <c r="E15" s="422">
        <v>33341.006999999998</v>
      </c>
      <c r="F15" s="422">
        <v>618.45899999999995</v>
      </c>
      <c r="G15" s="422">
        <v>3422.4090000000001</v>
      </c>
      <c r="H15" s="422">
        <v>1395.5550000000001</v>
      </c>
      <c r="I15" s="422">
        <v>73698.676999999996</v>
      </c>
    </row>
    <row r="16" spans="1:9" s="4" customFormat="1" ht="18.75" customHeight="1" x14ac:dyDescent="0.25">
      <c r="A16" s="34" t="s">
        <v>490</v>
      </c>
      <c r="B16" s="422">
        <v>19428.991000000002</v>
      </c>
      <c r="C16" s="422">
        <v>5623.4840000000004</v>
      </c>
      <c r="D16" s="422">
        <v>875.96900000000005</v>
      </c>
      <c r="E16" s="422">
        <v>15961.991</v>
      </c>
      <c r="F16" s="422">
        <v>548.64800000000002</v>
      </c>
      <c r="G16" s="422">
        <v>1153.729</v>
      </c>
      <c r="H16" s="422">
        <v>1107.1569999999999</v>
      </c>
      <c r="I16" s="422">
        <v>44699.969000000005</v>
      </c>
    </row>
    <row r="17" spans="1:9" s="4" customFormat="1" ht="18.75" customHeight="1" x14ac:dyDescent="0.25">
      <c r="A17" s="34" t="s">
        <v>37</v>
      </c>
      <c r="B17" s="422">
        <v>151406.10699999999</v>
      </c>
      <c r="C17" s="422">
        <v>89828.168999999994</v>
      </c>
      <c r="D17" s="422">
        <v>3882.2759999999998</v>
      </c>
      <c r="E17" s="422">
        <v>124637.64</v>
      </c>
      <c r="F17" s="422">
        <v>2261.277</v>
      </c>
      <c r="G17" s="422">
        <v>6151.4179999999997</v>
      </c>
      <c r="H17" s="422">
        <v>4409.9409999999998</v>
      </c>
      <c r="I17" s="422">
        <v>382576.82799999998</v>
      </c>
    </row>
    <row r="18" spans="1:9" s="4" customFormat="1" ht="18.75" customHeight="1" x14ac:dyDescent="0.25">
      <c r="A18" s="34" t="s">
        <v>38</v>
      </c>
      <c r="B18" s="422">
        <v>15612.703</v>
      </c>
      <c r="C18" s="422">
        <v>16492.263999999999</v>
      </c>
      <c r="D18" s="422">
        <v>2653.2840000000001</v>
      </c>
      <c r="E18" s="422">
        <v>32947.324000000001</v>
      </c>
      <c r="F18" s="422">
        <v>1194.2339999999999</v>
      </c>
      <c r="G18" s="422">
        <v>3618.2710000000002</v>
      </c>
      <c r="H18" s="422">
        <v>1078.951</v>
      </c>
      <c r="I18" s="422">
        <v>73597.030999999988</v>
      </c>
    </row>
    <row r="19" spans="1:9" s="4" customFormat="1" ht="18.75" customHeight="1" x14ac:dyDescent="0.25">
      <c r="A19" s="34" t="s">
        <v>39</v>
      </c>
      <c r="B19" s="422">
        <v>7720.7969999999996</v>
      </c>
      <c r="C19" s="422">
        <v>2116.5459999999998</v>
      </c>
      <c r="D19" s="422">
        <v>2083.625</v>
      </c>
      <c r="E19" s="422">
        <v>12685.791999999999</v>
      </c>
      <c r="F19" s="422">
        <v>764.94299999999998</v>
      </c>
      <c r="G19" s="422">
        <v>1531.617</v>
      </c>
      <c r="H19" s="422">
        <v>1176.0509999999999</v>
      </c>
      <c r="I19" s="422">
        <v>28079.370999999996</v>
      </c>
    </row>
    <row r="20" spans="1:9" s="4" customFormat="1" ht="18.75" customHeight="1" x14ac:dyDescent="0.25">
      <c r="A20" s="35" t="s">
        <v>40</v>
      </c>
      <c r="B20" s="422">
        <v>14887.929</v>
      </c>
      <c r="C20" s="422">
        <v>11161.644</v>
      </c>
      <c r="D20" s="422">
        <v>3515.9989999999998</v>
      </c>
      <c r="E20" s="422">
        <v>25198.074000000001</v>
      </c>
      <c r="F20" s="422">
        <v>1630.0150000000001</v>
      </c>
      <c r="G20" s="422">
        <v>3321.7429999999999</v>
      </c>
      <c r="H20" s="422">
        <v>1187.01</v>
      </c>
      <c r="I20" s="422">
        <v>60902.414000000004</v>
      </c>
    </row>
    <row r="21" spans="1:9" s="4" customFormat="1" ht="18.75" customHeight="1" x14ac:dyDescent="0.25">
      <c r="A21" s="35" t="s">
        <v>41</v>
      </c>
      <c r="B21" s="422">
        <v>1992.5840000000001</v>
      </c>
      <c r="C21" s="422">
        <v>1559.242</v>
      </c>
      <c r="D21" s="422">
        <v>0</v>
      </c>
      <c r="E21" s="422">
        <v>3177.944</v>
      </c>
      <c r="F21" s="422">
        <v>197.93899999999999</v>
      </c>
      <c r="G21" s="422">
        <v>233.267</v>
      </c>
      <c r="H21" s="422">
        <v>405.39100000000002</v>
      </c>
      <c r="I21" s="422">
        <v>7566.3670000000002</v>
      </c>
    </row>
    <row r="22" spans="1:9" s="4" customFormat="1" ht="18.75" customHeight="1" x14ac:dyDescent="0.25">
      <c r="A22" s="34" t="s">
        <v>42</v>
      </c>
      <c r="B22" s="422">
        <v>3526.9650000000001</v>
      </c>
      <c r="C22" s="422">
        <v>3808.6509999999998</v>
      </c>
      <c r="D22" s="422">
        <v>0</v>
      </c>
      <c r="E22" s="422">
        <v>7721.5590000000002</v>
      </c>
      <c r="F22" s="422">
        <v>338.31200000000001</v>
      </c>
      <c r="G22" s="422">
        <v>1032.973</v>
      </c>
      <c r="H22" s="422">
        <v>299.18299999999999</v>
      </c>
      <c r="I22" s="422">
        <v>16727.643</v>
      </c>
    </row>
    <row r="23" spans="1:9" s="4" customFormat="1" ht="18.75" customHeight="1" x14ac:dyDescent="0.25">
      <c r="A23" s="36" t="s">
        <v>43</v>
      </c>
      <c r="B23" s="426">
        <v>109817.469</v>
      </c>
      <c r="C23" s="426">
        <v>63294.26</v>
      </c>
      <c r="D23" s="426">
        <v>14818.074000000001</v>
      </c>
      <c r="E23" s="426">
        <v>135831.60200000001</v>
      </c>
      <c r="F23" s="426">
        <v>7016.77</v>
      </c>
      <c r="G23" s="426">
        <v>13509.536</v>
      </c>
      <c r="H23" s="426">
        <v>7009.5630000000001</v>
      </c>
      <c r="I23" s="422">
        <v>351297.27400000009</v>
      </c>
    </row>
    <row r="24" spans="1:9" s="4" customFormat="1" ht="18.75" customHeight="1" thickBot="1" x14ac:dyDescent="0.3">
      <c r="A24" s="45" t="s">
        <v>0</v>
      </c>
      <c r="B24" s="417">
        <v>527982.25900000008</v>
      </c>
      <c r="C24" s="417">
        <v>307785.46400000004</v>
      </c>
      <c r="D24" s="417">
        <v>39083.256999999998</v>
      </c>
      <c r="E24" s="417">
        <v>689900.97699999996</v>
      </c>
      <c r="F24" s="417">
        <v>24821.762000000002</v>
      </c>
      <c r="G24" s="417">
        <v>56069.597999999998</v>
      </c>
      <c r="H24" s="417">
        <v>30398.754000000001</v>
      </c>
      <c r="I24" s="417">
        <v>1676042.071</v>
      </c>
    </row>
    <row r="25" spans="1:9" ht="13.5" customHeight="1" thickTop="1" x14ac:dyDescent="0.2">
      <c r="A25" s="594" t="s">
        <v>217</v>
      </c>
      <c r="B25" s="486"/>
      <c r="C25" s="486"/>
      <c r="D25" s="486"/>
      <c r="E25" s="486"/>
      <c r="F25" s="486"/>
      <c r="G25" s="486"/>
      <c r="H25" s="96"/>
      <c r="I25" s="96"/>
    </row>
    <row r="26" spans="1:9" x14ac:dyDescent="0.2">
      <c r="A26" s="24" t="s">
        <v>341</v>
      </c>
    </row>
    <row r="27" spans="1:9" ht="24.75" customHeight="1" x14ac:dyDescent="0.2">
      <c r="A27" s="567" t="s">
        <v>324</v>
      </c>
      <c r="B27" s="448"/>
      <c r="C27" s="448"/>
      <c r="D27" s="448"/>
      <c r="E27" s="448"/>
      <c r="F27" s="448"/>
      <c r="G27" s="448"/>
      <c r="H27" s="601"/>
      <c r="I27" s="601"/>
    </row>
  </sheetData>
  <mergeCells count="5">
    <mergeCell ref="A27:I27"/>
    <mergeCell ref="A2:I2"/>
    <mergeCell ref="A4:I4"/>
    <mergeCell ref="A5:I5"/>
    <mergeCell ref="A25:G25"/>
  </mergeCells>
  <pageMargins left="0.7" right="0.7" top="0.75" bottom="0.75" header="0.3" footer="0.3"/>
  <pageSetup paperSize="281" scale="93" orientation="landscape" r:id="rId1"/>
  <headerFooter>
    <oddFooter xml:space="preserve">&amp;C21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rgb="FF003300"/>
    <pageSetUpPr fitToPage="1"/>
  </sheetPr>
  <dimension ref="A1:F32"/>
  <sheetViews>
    <sheetView showGridLines="0" zoomScale="70" zoomScaleNormal="70" workbookViewId="0">
      <selection activeCell="F10" sqref="F10:F15"/>
    </sheetView>
  </sheetViews>
  <sheetFormatPr baseColWidth="10" defaultRowHeight="12.75" x14ac:dyDescent="0.2"/>
  <cols>
    <col min="1" max="1" width="42.42578125" style="2" customWidth="1"/>
    <col min="2" max="2" width="14.7109375" style="2" customWidth="1"/>
    <col min="3" max="3" width="16.28515625" style="2" customWidth="1"/>
    <col min="4" max="4" width="13.28515625" style="2" customWidth="1"/>
    <col min="5" max="5" width="14.5703125" style="2" customWidth="1"/>
    <col min="6" max="6" width="19.42578125" style="2" customWidth="1"/>
    <col min="7" max="16384" width="11.42578125" style="2"/>
  </cols>
  <sheetData>
    <row r="1" spans="1:6" ht="15.75" x14ac:dyDescent="0.25">
      <c r="A1" s="52" t="str">
        <f>'Cuadro 1'!A3</f>
        <v>Enero</v>
      </c>
    </row>
    <row r="2" spans="1:6" ht="18" customHeight="1" x14ac:dyDescent="0.25">
      <c r="A2" s="525" t="s">
        <v>63</v>
      </c>
      <c r="B2" s="451"/>
      <c r="C2" s="451"/>
      <c r="D2" s="451"/>
      <c r="E2" s="451"/>
      <c r="F2" s="451"/>
    </row>
    <row r="3" spans="1:6" ht="12.75" customHeight="1" x14ac:dyDescent="0.2">
      <c r="A3" s="4" t="s">
        <v>20</v>
      </c>
    </row>
    <row r="4" spans="1:6" ht="33" customHeight="1" x14ac:dyDescent="0.25">
      <c r="A4" s="525" t="s">
        <v>182</v>
      </c>
      <c r="B4" s="451"/>
      <c r="C4" s="451"/>
      <c r="D4" s="451"/>
      <c r="E4" s="451"/>
      <c r="F4" s="451"/>
    </row>
    <row r="5" spans="1:6" ht="13.5" customHeight="1" thickBot="1" x14ac:dyDescent="0.25"/>
    <row r="6" spans="1:6" s="133" customFormat="1" ht="16.5" customHeight="1" thickTop="1" x14ac:dyDescent="0.2">
      <c r="A6" s="604" t="s">
        <v>26</v>
      </c>
      <c r="B6" s="606" t="s">
        <v>105</v>
      </c>
      <c r="C6" s="606" t="s">
        <v>124</v>
      </c>
      <c r="D6" s="606" t="s">
        <v>148</v>
      </c>
      <c r="E6" s="606" t="s">
        <v>9</v>
      </c>
      <c r="F6" s="537" t="s">
        <v>165</v>
      </c>
    </row>
    <row r="7" spans="1:6" s="133" customFormat="1" ht="16.5" customHeight="1" x14ac:dyDescent="0.2">
      <c r="A7" s="605"/>
      <c r="B7" s="475"/>
      <c r="C7" s="475"/>
      <c r="D7" s="475"/>
      <c r="E7" s="475"/>
      <c r="F7" s="607"/>
    </row>
    <row r="8" spans="1:6" s="133" customFormat="1" ht="24" customHeight="1" x14ac:dyDescent="0.2">
      <c r="A8" s="148" t="s">
        <v>265</v>
      </c>
      <c r="B8" s="81"/>
      <c r="C8" s="81"/>
      <c r="D8" s="81"/>
      <c r="E8" s="280"/>
      <c r="F8" s="281"/>
    </row>
    <row r="9" spans="1:6" s="133" customFormat="1" ht="30" customHeight="1" x14ac:dyDescent="0.2">
      <c r="A9" s="145" t="s">
        <v>267</v>
      </c>
      <c r="B9" s="82"/>
      <c r="C9" s="82"/>
      <c r="D9" s="83"/>
      <c r="E9" s="280"/>
      <c r="F9" s="228"/>
    </row>
    <row r="10" spans="1:6" s="133" customFormat="1" ht="21.95" customHeight="1" x14ac:dyDescent="0.25">
      <c r="A10" s="122" t="s">
        <v>5</v>
      </c>
      <c r="B10" s="20">
        <v>6</v>
      </c>
      <c r="C10" s="20">
        <v>2</v>
      </c>
      <c r="D10" s="11">
        <v>8</v>
      </c>
      <c r="E10" s="20">
        <v>1</v>
      </c>
      <c r="F10" s="21">
        <v>9</v>
      </c>
    </row>
    <row r="11" spans="1:6" s="133" customFormat="1" ht="21.95" customHeight="1" x14ac:dyDescent="0.25">
      <c r="A11" s="122" t="s">
        <v>13</v>
      </c>
      <c r="B11" s="20">
        <v>5</v>
      </c>
      <c r="C11" s="20">
        <v>0</v>
      </c>
      <c r="D11" s="11">
        <v>5</v>
      </c>
      <c r="E11" s="20">
        <v>0</v>
      </c>
      <c r="F11" s="21">
        <v>5</v>
      </c>
    </row>
    <row r="12" spans="1:6" s="133" customFormat="1" ht="21.95" customHeight="1" x14ac:dyDescent="0.25">
      <c r="A12" s="122" t="s">
        <v>7</v>
      </c>
      <c r="B12" s="20">
        <v>0</v>
      </c>
      <c r="C12" s="20">
        <v>0</v>
      </c>
      <c r="D12" s="11">
        <v>0</v>
      </c>
      <c r="E12" s="20">
        <v>0</v>
      </c>
      <c r="F12" s="21">
        <v>0</v>
      </c>
    </row>
    <row r="13" spans="1:6" s="133" customFormat="1" ht="21.95" customHeight="1" x14ac:dyDescent="0.25">
      <c r="A13" s="122" t="s">
        <v>10</v>
      </c>
      <c r="B13" s="20">
        <v>0</v>
      </c>
      <c r="C13" s="20">
        <v>0</v>
      </c>
      <c r="D13" s="11">
        <v>0</v>
      </c>
      <c r="E13" s="20">
        <v>0</v>
      </c>
      <c r="F13" s="21">
        <v>0</v>
      </c>
    </row>
    <row r="14" spans="1:6" s="133" customFormat="1" ht="21.95" customHeight="1" x14ac:dyDescent="0.25">
      <c r="A14" s="122" t="s">
        <v>166</v>
      </c>
      <c r="B14" s="20">
        <v>0</v>
      </c>
      <c r="C14" s="20">
        <v>0</v>
      </c>
      <c r="D14" s="11">
        <v>0</v>
      </c>
      <c r="E14" s="20">
        <v>0</v>
      </c>
      <c r="F14" s="21">
        <v>0</v>
      </c>
    </row>
    <row r="15" spans="1:6" s="133" customFormat="1" ht="21.95" customHeight="1" x14ac:dyDescent="0.25">
      <c r="A15" s="122" t="s">
        <v>11</v>
      </c>
      <c r="B15" s="20">
        <v>0</v>
      </c>
      <c r="C15" s="20">
        <v>0</v>
      </c>
      <c r="D15" s="11">
        <v>0</v>
      </c>
      <c r="E15" s="20">
        <v>0</v>
      </c>
      <c r="F15" s="21">
        <v>0</v>
      </c>
    </row>
    <row r="16" spans="1:6" s="133" customFormat="1" ht="30" customHeight="1" x14ac:dyDescent="0.25">
      <c r="A16" s="145" t="s">
        <v>268</v>
      </c>
      <c r="B16" s="21"/>
      <c r="C16" s="20"/>
      <c r="D16" s="11"/>
      <c r="E16" s="20"/>
      <c r="F16" s="21"/>
    </row>
    <row r="17" spans="1:6" s="133" customFormat="1" ht="21.95" customHeight="1" x14ac:dyDescent="0.25">
      <c r="A17" s="122" t="s">
        <v>5</v>
      </c>
      <c r="B17" s="21">
        <v>0</v>
      </c>
      <c r="C17" s="20">
        <v>0</v>
      </c>
      <c r="D17" s="11">
        <v>0</v>
      </c>
      <c r="E17" s="20">
        <v>0</v>
      </c>
      <c r="F17" s="21">
        <v>0</v>
      </c>
    </row>
    <row r="18" spans="1:6" s="133" customFormat="1" ht="21.95" customHeight="1" x14ac:dyDescent="0.25">
      <c r="A18" s="122" t="s">
        <v>13</v>
      </c>
      <c r="B18" s="21">
        <v>0</v>
      </c>
      <c r="C18" s="20">
        <v>0</v>
      </c>
      <c r="D18" s="11">
        <v>0</v>
      </c>
      <c r="E18" s="20">
        <v>0</v>
      </c>
      <c r="F18" s="21">
        <v>0</v>
      </c>
    </row>
    <row r="19" spans="1:6" s="133" customFormat="1" ht="21.95" customHeight="1" x14ac:dyDescent="0.25">
      <c r="A19" s="122" t="s">
        <v>7</v>
      </c>
      <c r="B19" s="21">
        <v>0</v>
      </c>
      <c r="C19" s="20">
        <v>0</v>
      </c>
      <c r="D19" s="11">
        <v>0</v>
      </c>
      <c r="E19" s="20">
        <v>0</v>
      </c>
      <c r="F19" s="21">
        <v>0</v>
      </c>
    </row>
    <row r="20" spans="1:6" s="133" customFormat="1" ht="21.95" customHeight="1" x14ac:dyDescent="0.25">
      <c r="A20" s="122" t="s">
        <v>10</v>
      </c>
      <c r="B20" s="21">
        <v>0</v>
      </c>
      <c r="C20" s="20">
        <v>0</v>
      </c>
      <c r="D20" s="11">
        <v>0</v>
      </c>
      <c r="E20" s="20">
        <v>0</v>
      </c>
      <c r="F20" s="21">
        <v>0</v>
      </c>
    </row>
    <row r="21" spans="1:6" s="133" customFormat="1" ht="21.95" customHeight="1" x14ac:dyDescent="0.25">
      <c r="A21" s="122" t="s">
        <v>166</v>
      </c>
      <c r="B21" s="21">
        <v>0</v>
      </c>
      <c r="C21" s="20">
        <v>0</v>
      </c>
      <c r="D21" s="11">
        <v>0</v>
      </c>
      <c r="E21" s="20">
        <v>0</v>
      </c>
      <c r="F21" s="21">
        <v>0</v>
      </c>
    </row>
    <row r="22" spans="1:6" s="133" customFormat="1" ht="21.95" customHeight="1" x14ac:dyDescent="0.25">
      <c r="A22" s="122" t="s">
        <v>11</v>
      </c>
      <c r="B22" s="21">
        <v>0</v>
      </c>
      <c r="C22" s="20">
        <v>0</v>
      </c>
      <c r="D22" s="11">
        <v>0</v>
      </c>
      <c r="E22" s="20">
        <v>0</v>
      </c>
      <c r="F22" s="21">
        <v>0</v>
      </c>
    </row>
    <row r="23" spans="1:6" s="133" customFormat="1" ht="24" customHeight="1" x14ac:dyDescent="0.25">
      <c r="A23" s="149" t="s">
        <v>266</v>
      </c>
      <c r="B23" s="21"/>
      <c r="C23" s="20"/>
      <c r="D23" s="11"/>
      <c r="E23" s="20"/>
      <c r="F23" s="21"/>
    </row>
    <row r="24" spans="1:6" s="133" customFormat="1" ht="21.95" customHeight="1" x14ac:dyDescent="0.25">
      <c r="A24" s="122" t="s">
        <v>5</v>
      </c>
      <c r="B24" s="21">
        <v>0</v>
      </c>
      <c r="C24" s="20">
        <v>0</v>
      </c>
      <c r="D24" s="11">
        <v>0</v>
      </c>
      <c r="E24" s="20">
        <v>0</v>
      </c>
      <c r="F24" s="21">
        <v>0</v>
      </c>
    </row>
    <row r="25" spans="1:6" s="133" customFormat="1" ht="21.95" customHeight="1" x14ac:dyDescent="0.25">
      <c r="A25" s="122" t="s">
        <v>13</v>
      </c>
      <c r="B25" s="21">
        <v>0</v>
      </c>
      <c r="C25" s="20">
        <v>0</v>
      </c>
      <c r="D25" s="11">
        <v>0</v>
      </c>
      <c r="E25" s="20">
        <v>0</v>
      </c>
      <c r="F25" s="21">
        <v>0</v>
      </c>
    </row>
    <row r="26" spans="1:6" s="133" customFormat="1" ht="21.95" customHeight="1" x14ac:dyDescent="0.25">
      <c r="A26" s="122" t="s">
        <v>7</v>
      </c>
      <c r="B26" s="21">
        <v>0</v>
      </c>
      <c r="C26" s="20">
        <v>0</v>
      </c>
      <c r="D26" s="11">
        <v>0</v>
      </c>
      <c r="E26" s="20">
        <v>0</v>
      </c>
      <c r="F26" s="21">
        <v>0</v>
      </c>
    </row>
    <row r="27" spans="1:6" s="133" customFormat="1" ht="21.95" customHeight="1" x14ac:dyDescent="0.25">
      <c r="A27" s="122" t="s">
        <v>10</v>
      </c>
      <c r="B27" s="21">
        <v>0</v>
      </c>
      <c r="C27" s="20">
        <v>0</v>
      </c>
      <c r="D27" s="11">
        <v>0</v>
      </c>
      <c r="E27" s="20">
        <v>0</v>
      </c>
      <c r="F27" s="21">
        <v>0</v>
      </c>
    </row>
    <row r="28" spans="1:6" s="133" customFormat="1" ht="21.95" customHeight="1" x14ac:dyDescent="0.25">
      <c r="A28" s="122" t="s">
        <v>166</v>
      </c>
      <c r="B28" s="21">
        <v>0</v>
      </c>
      <c r="C28" s="20">
        <v>0</v>
      </c>
      <c r="D28" s="11">
        <v>0</v>
      </c>
      <c r="E28" s="20">
        <v>0</v>
      </c>
      <c r="F28" s="21">
        <v>0</v>
      </c>
    </row>
    <row r="29" spans="1:6" s="133" customFormat="1" ht="21.95" customHeight="1" x14ac:dyDescent="0.25">
      <c r="A29" s="122" t="s">
        <v>11</v>
      </c>
      <c r="B29" s="21">
        <v>0</v>
      </c>
      <c r="C29" s="20">
        <v>0</v>
      </c>
      <c r="D29" s="11">
        <v>0</v>
      </c>
      <c r="E29" s="20">
        <v>0</v>
      </c>
      <c r="F29" s="21">
        <v>0</v>
      </c>
    </row>
    <row r="30" spans="1:6" s="133" customFormat="1" ht="21.75" customHeight="1" thickBot="1" x14ac:dyDescent="0.25">
      <c r="A30" s="147" t="s">
        <v>0</v>
      </c>
      <c r="B30" s="131">
        <v>11</v>
      </c>
      <c r="C30" s="132">
        <v>2</v>
      </c>
      <c r="D30" s="131">
        <v>13</v>
      </c>
      <c r="E30" s="132">
        <v>1</v>
      </c>
      <c r="F30" s="131">
        <v>14</v>
      </c>
    </row>
    <row r="31" spans="1:6" ht="27" customHeight="1" thickTop="1" x14ac:dyDescent="0.2">
      <c r="A31" s="594" t="s">
        <v>207</v>
      </c>
      <c r="B31" s="486"/>
      <c r="C31" s="486"/>
      <c r="D31" s="486"/>
      <c r="E31" s="486"/>
      <c r="F31" s="486"/>
    </row>
    <row r="32" spans="1:6" ht="24" customHeight="1" x14ac:dyDescent="0.2">
      <c r="A32" s="603" t="s">
        <v>208</v>
      </c>
      <c r="B32" s="448"/>
      <c r="C32" s="448"/>
      <c r="D32" s="448"/>
      <c r="E32" s="448"/>
      <c r="F32" s="448"/>
    </row>
  </sheetData>
  <mergeCells count="10">
    <mergeCell ref="A32:F32"/>
    <mergeCell ref="A31:F31"/>
    <mergeCell ref="A6:A7"/>
    <mergeCell ref="E6:E7"/>
    <mergeCell ref="A2:F2"/>
    <mergeCell ref="A4:F4"/>
    <mergeCell ref="B6:B7"/>
    <mergeCell ref="C6:C7"/>
    <mergeCell ref="D6:D7"/>
    <mergeCell ref="F6:F7"/>
  </mergeCells>
  <phoneticPr fontId="0" type="noConversion"/>
  <pageMargins left="0.7" right="0.7" top="0.75" bottom="0.75" header="0.3" footer="0.3"/>
  <pageSetup paperSize="281" scale="76" orientation="portrait" horizontalDpi="300" verticalDpi="300" r:id="rId1"/>
  <headerFooter alignWithMargins="0">
    <oddFooter>&amp;C22</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rgb="FF003300"/>
    <pageSetUpPr fitToPage="1"/>
  </sheetPr>
  <dimension ref="A1:F46"/>
  <sheetViews>
    <sheetView showGridLines="0" zoomScale="85" zoomScaleNormal="85" workbookViewId="0">
      <selection activeCell="E11" sqref="E11:E16"/>
    </sheetView>
  </sheetViews>
  <sheetFormatPr baseColWidth="10" defaultRowHeight="12.75" x14ac:dyDescent="0.2"/>
  <cols>
    <col min="1" max="1" width="43.28515625" style="2" customWidth="1"/>
    <col min="2" max="2" width="14.7109375" style="2" customWidth="1"/>
    <col min="3" max="3" width="17" style="2" customWidth="1"/>
    <col min="4" max="4" width="13.28515625" style="2" customWidth="1"/>
    <col min="5" max="5" width="14.5703125" style="2" customWidth="1"/>
    <col min="6" max="6" width="20" style="2" customWidth="1"/>
    <col min="7" max="16384" width="11.42578125" style="2"/>
  </cols>
  <sheetData>
    <row r="1" spans="1:6" ht="15.75" x14ac:dyDescent="0.25">
      <c r="A1" s="52" t="str">
        <f>'Cuadro 1'!A3</f>
        <v>Enero</v>
      </c>
    </row>
    <row r="2" spans="1:6" ht="13.5" x14ac:dyDescent="0.25">
      <c r="A2" s="525" t="s">
        <v>317</v>
      </c>
      <c r="B2" s="451"/>
      <c r="C2" s="451"/>
      <c r="D2" s="451"/>
      <c r="E2" s="451"/>
      <c r="F2" s="451"/>
    </row>
    <row r="3" spans="1:6" x14ac:dyDescent="0.2">
      <c r="A3" s="4" t="s">
        <v>20</v>
      </c>
    </row>
    <row r="4" spans="1:6" ht="36" customHeight="1" x14ac:dyDescent="0.25">
      <c r="A4" s="525" t="s">
        <v>168</v>
      </c>
      <c r="B4" s="451"/>
      <c r="C4" s="451"/>
      <c r="D4" s="451"/>
      <c r="E4" s="451"/>
      <c r="F4" s="451"/>
    </row>
    <row r="5" spans="1:6" x14ac:dyDescent="0.2">
      <c r="A5" s="610" t="s">
        <v>167</v>
      </c>
      <c r="B5" s="451"/>
      <c r="C5" s="451"/>
      <c r="D5" s="451"/>
      <c r="E5" s="451"/>
      <c r="F5" s="451"/>
    </row>
    <row r="6" spans="1:6" ht="13.5" thickBot="1" x14ac:dyDescent="0.25"/>
    <row r="7" spans="1:6" s="4" customFormat="1" ht="16.5" customHeight="1" thickTop="1" x14ac:dyDescent="0.2">
      <c r="A7" s="604" t="s">
        <v>26</v>
      </c>
      <c r="B7" s="537" t="s">
        <v>105</v>
      </c>
      <c r="C7" s="537" t="s">
        <v>169</v>
      </c>
      <c r="D7" s="606" t="s">
        <v>148</v>
      </c>
      <c r="E7" s="32" t="s">
        <v>21</v>
      </c>
      <c r="F7" s="537" t="s">
        <v>165</v>
      </c>
    </row>
    <row r="8" spans="1:6" s="4" customFormat="1" ht="16.5" customHeight="1" x14ac:dyDescent="0.2">
      <c r="A8" s="611"/>
      <c r="B8" s="607"/>
      <c r="C8" s="607"/>
      <c r="D8" s="475"/>
      <c r="E8" s="29" t="s">
        <v>23</v>
      </c>
      <c r="F8" s="607"/>
    </row>
    <row r="9" spans="1:6" s="4" customFormat="1" ht="24" customHeight="1" x14ac:dyDescent="0.25">
      <c r="A9" s="98" t="s">
        <v>265</v>
      </c>
      <c r="B9" s="81"/>
      <c r="C9" s="81"/>
      <c r="D9" s="81"/>
      <c r="E9" s="280"/>
      <c r="F9" s="281"/>
    </row>
    <row r="10" spans="1:6" s="4" customFormat="1" ht="30" customHeight="1" x14ac:dyDescent="0.2">
      <c r="A10" s="54" t="s">
        <v>267</v>
      </c>
      <c r="B10" s="82"/>
      <c r="C10" s="82"/>
      <c r="D10" s="83"/>
      <c r="E10" s="280"/>
      <c r="F10" s="228"/>
    </row>
    <row r="11" spans="1:6" s="4" customFormat="1" ht="15.75" x14ac:dyDescent="0.25">
      <c r="A11" s="41" t="s">
        <v>5</v>
      </c>
      <c r="B11" s="20">
        <v>927.07100000000003</v>
      </c>
      <c r="C11" s="20">
        <v>312.29199999999997</v>
      </c>
      <c r="D11" s="11">
        <v>1239.3630000000001</v>
      </c>
      <c r="E11" s="20">
        <v>784.27800000000002</v>
      </c>
      <c r="F11" s="21">
        <v>2023.6410000000001</v>
      </c>
    </row>
    <row r="12" spans="1:6" s="4" customFormat="1" ht="15.75" x14ac:dyDescent="0.25">
      <c r="A12" s="41" t="s">
        <v>13</v>
      </c>
      <c r="B12" s="20">
        <v>3681.268</v>
      </c>
      <c r="C12" s="20">
        <v>0</v>
      </c>
      <c r="D12" s="11">
        <v>3681.268</v>
      </c>
      <c r="E12" s="20">
        <v>0</v>
      </c>
      <c r="F12" s="21">
        <v>3681.268</v>
      </c>
    </row>
    <row r="13" spans="1:6" s="4" customFormat="1" ht="15.75" x14ac:dyDescent="0.25">
      <c r="A13" s="41" t="s">
        <v>7</v>
      </c>
      <c r="B13" s="20">
        <v>0</v>
      </c>
      <c r="C13" s="20">
        <v>0</v>
      </c>
      <c r="D13" s="11">
        <v>0</v>
      </c>
      <c r="E13" s="20">
        <v>0</v>
      </c>
      <c r="F13" s="21">
        <v>0</v>
      </c>
    </row>
    <row r="14" spans="1:6" s="4" customFormat="1" ht="15.75" x14ac:dyDescent="0.25">
      <c r="A14" s="41" t="s">
        <v>10</v>
      </c>
      <c r="B14" s="20">
        <v>0</v>
      </c>
      <c r="C14" s="20">
        <v>0</v>
      </c>
      <c r="D14" s="11">
        <v>0</v>
      </c>
      <c r="E14" s="20">
        <v>0</v>
      </c>
      <c r="F14" s="21">
        <v>0</v>
      </c>
    </row>
    <row r="15" spans="1:6" s="4" customFormat="1" ht="15.75" x14ac:dyDescent="0.25">
      <c r="A15" s="41" t="s">
        <v>166</v>
      </c>
      <c r="B15" s="20">
        <v>0</v>
      </c>
      <c r="C15" s="20">
        <v>0</v>
      </c>
      <c r="D15" s="11">
        <v>0</v>
      </c>
      <c r="E15" s="20">
        <v>0</v>
      </c>
      <c r="F15" s="21">
        <v>0</v>
      </c>
    </row>
    <row r="16" spans="1:6" s="4" customFormat="1" ht="15.75" x14ac:dyDescent="0.25">
      <c r="A16" s="41" t="s">
        <v>11</v>
      </c>
      <c r="B16" s="20">
        <v>0</v>
      </c>
      <c r="C16" s="20">
        <v>0</v>
      </c>
      <c r="D16" s="11">
        <v>0</v>
      </c>
      <c r="E16" s="20">
        <v>0</v>
      </c>
      <c r="F16" s="21">
        <v>0</v>
      </c>
    </row>
    <row r="17" spans="1:6" s="4" customFormat="1" ht="30" customHeight="1" x14ac:dyDescent="0.25">
      <c r="A17" s="54" t="s">
        <v>268</v>
      </c>
      <c r="B17" s="21"/>
      <c r="C17" s="20"/>
      <c r="D17" s="11"/>
      <c r="E17" s="20"/>
      <c r="F17" s="21"/>
    </row>
    <row r="18" spans="1:6" s="4" customFormat="1" ht="15.75" x14ac:dyDescent="0.25">
      <c r="A18" s="41" t="s">
        <v>5</v>
      </c>
      <c r="B18" s="21">
        <v>0</v>
      </c>
      <c r="C18" s="20">
        <v>0</v>
      </c>
      <c r="D18" s="11">
        <v>0</v>
      </c>
      <c r="E18" s="20">
        <v>0</v>
      </c>
      <c r="F18" s="21">
        <v>0</v>
      </c>
    </row>
    <row r="19" spans="1:6" s="4" customFormat="1" ht="15.75" x14ac:dyDescent="0.25">
      <c r="A19" s="41" t="s">
        <v>13</v>
      </c>
      <c r="B19" s="21">
        <v>0</v>
      </c>
      <c r="C19" s="20">
        <v>0</v>
      </c>
      <c r="D19" s="11">
        <v>0</v>
      </c>
      <c r="E19" s="20">
        <v>0</v>
      </c>
      <c r="F19" s="21">
        <v>0</v>
      </c>
    </row>
    <row r="20" spans="1:6" s="4" customFormat="1" ht="15.75" x14ac:dyDescent="0.25">
      <c r="A20" s="41" t="s">
        <v>7</v>
      </c>
      <c r="B20" s="21">
        <v>0</v>
      </c>
      <c r="C20" s="20">
        <v>0</v>
      </c>
      <c r="D20" s="11">
        <v>0</v>
      </c>
      <c r="E20" s="20">
        <v>0</v>
      </c>
      <c r="F20" s="21">
        <v>0</v>
      </c>
    </row>
    <row r="21" spans="1:6" s="4" customFormat="1" ht="15.75" x14ac:dyDescent="0.25">
      <c r="A21" s="41" t="s">
        <v>10</v>
      </c>
      <c r="B21" s="21">
        <v>0</v>
      </c>
      <c r="C21" s="20">
        <v>0</v>
      </c>
      <c r="D21" s="11">
        <v>0</v>
      </c>
      <c r="E21" s="20">
        <v>0</v>
      </c>
      <c r="F21" s="21">
        <v>0</v>
      </c>
    </row>
    <row r="22" spans="1:6" s="4" customFormat="1" ht="15.75" x14ac:dyDescent="0.25">
      <c r="A22" s="41" t="s">
        <v>166</v>
      </c>
      <c r="B22" s="21">
        <v>0</v>
      </c>
      <c r="C22" s="20">
        <v>0</v>
      </c>
      <c r="D22" s="11">
        <v>0</v>
      </c>
      <c r="E22" s="20">
        <v>0</v>
      </c>
      <c r="F22" s="21">
        <v>0</v>
      </c>
    </row>
    <row r="23" spans="1:6" s="4" customFormat="1" ht="15.75" x14ac:dyDescent="0.25">
      <c r="A23" s="41" t="s">
        <v>11</v>
      </c>
      <c r="B23" s="21">
        <v>0</v>
      </c>
      <c r="C23" s="20">
        <v>0</v>
      </c>
      <c r="D23" s="11">
        <v>0</v>
      </c>
      <c r="E23" s="20">
        <v>0</v>
      </c>
      <c r="F23" s="21">
        <v>0</v>
      </c>
    </row>
    <row r="24" spans="1:6" s="4" customFormat="1" ht="36.75" customHeight="1" x14ac:dyDescent="0.25">
      <c r="A24" s="99" t="s">
        <v>269</v>
      </c>
      <c r="B24" s="21"/>
      <c r="C24" s="20"/>
      <c r="D24" s="11"/>
      <c r="E24" s="20"/>
      <c r="F24" s="21"/>
    </row>
    <row r="25" spans="1:6" s="4" customFormat="1" ht="15.75" x14ac:dyDescent="0.25">
      <c r="A25" s="41" t="s">
        <v>5</v>
      </c>
      <c r="B25" s="21">
        <v>0</v>
      </c>
      <c r="C25" s="20">
        <v>0</v>
      </c>
      <c r="D25" s="11">
        <v>0</v>
      </c>
      <c r="E25" s="20">
        <v>0</v>
      </c>
      <c r="F25" s="21">
        <v>0</v>
      </c>
    </row>
    <row r="26" spans="1:6" s="4" customFormat="1" ht="15.75" x14ac:dyDescent="0.25">
      <c r="A26" s="41" t="s">
        <v>13</v>
      </c>
      <c r="B26" s="21">
        <v>0</v>
      </c>
      <c r="C26" s="20">
        <v>0</v>
      </c>
      <c r="D26" s="11">
        <v>0</v>
      </c>
      <c r="E26" s="20">
        <v>0</v>
      </c>
      <c r="F26" s="21">
        <v>0</v>
      </c>
    </row>
    <row r="27" spans="1:6" s="4" customFormat="1" ht="15.75" x14ac:dyDescent="0.25">
      <c r="A27" s="41" t="s">
        <v>7</v>
      </c>
      <c r="B27" s="21">
        <v>0</v>
      </c>
      <c r="C27" s="20">
        <v>0</v>
      </c>
      <c r="D27" s="11">
        <v>0</v>
      </c>
      <c r="E27" s="20">
        <v>0</v>
      </c>
      <c r="F27" s="21">
        <v>0</v>
      </c>
    </row>
    <row r="28" spans="1:6" s="4" customFormat="1" ht="15.75" x14ac:dyDescent="0.25">
      <c r="A28" s="41" t="s">
        <v>10</v>
      </c>
      <c r="B28" s="21">
        <v>0</v>
      </c>
      <c r="C28" s="20">
        <v>0</v>
      </c>
      <c r="D28" s="11">
        <v>0</v>
      </c>
      <c r="E28" s="20">
        <v>0</v>
      </c>
      <c r="F28" s="21">
        <v>0</v>
      </c>
    </row>
    <row r="29" spans="1:6" s="4" customFormat="1" ht="15.75" x14ac:dyDescent="0.25">
      <c r="A29" s="41" t="s">
        <v>166</v>
      </c>
      <c r="B29" s="21">
        <v>0</v>
      </c>
      <c r="C29" s="20">
        <v>0</v>
      </c>
      <c r="D29" s="11">
        <v>0</v>
      </c>
      <c r="E29" s="20">
        <v>0</v>
      </c>
      <c r="F29" s="21">
        <v>0</v>
      </c>
    </row>
    <row r="30" spans="1:6" s="4" customFormat="1" ht="15.75" x14ac:dyDescent="0.25">
      <c r="A30" s="41" t="s">
        <v>11</v>
      </c>
      <c r="B30" s="21">
        <v>0</v>
      </c>
      <c r="C30" s="20">
        <v>0</v>
      </c>
      <c r="D30" s="11">
        <v>0</v>
      </c>
      <c r="E30" s="20">
        <v>0</v>
      </c>
      <c r="F30" s="21">
        <v>0</v>
      </c>
    </row>
    <row r="31" spans="1:6" s="4" customFormat="1" ht="16.5" thickBot="1" x14ac:dyDescent="0.3">
      <c r="A31" s="107" t="s">
        <v>0</v>
      </c>
      <c r="B31" s="73">
        <f>SUM(B11:B30)</f>
        <v>4608.3389999999999</v>
      </c>
      <c r="C31" s="73">
        <f>SUM(C11:C30)</f>
        <v>312.29199999999997</v>
      </c>
      <c r="D31" s="73">
        <f>SUM(D11:D30)</f>
        <v>4920.6310000000003</v>
      </c>
      <c r="E31" s="73">
        <f>SUM(E11:E30)</f>
        <v>784.27800000000002</v>
      </c>
      <c r="F31" s="73">
        <f>SUM(F11:F30)</f>
        <v>5704.9089999999997</v>
      </c>
    </row>
    <row r="32" spans="1:6" ht="13.5" thickTop="1" x14ac:dyDescent="0.2">
      <c r="A32" s="608" t="s">
        <v>218</v>
      </c>
      <c r="B32" s="609"/>
      <c r="C32" s="609"/>
      <c r="D32" s="609"/>
      <c r="E32" s="609"/>
      <c r="F32" s="609"/>
    </row>
    <row r="33" spans="1:6" ht="24.75" customHeight="1" x14ac:dyDescent="0.2">
      <c r="A33" s="603" t="s">
        <v>209</v>
      </c>
      <c r="B33" s="480"/>
      <c r="C33" s="480"/>
      <c r="D33" s="480"/>
      <c r="E33" s="480"/>
      <c r="F33" s="480"/>
    </row>
    <row r="34" spans="1:6" ht="22.5" customHeight="1" x14ac:dyDescent="0.2">
      <c r="A34" s="603" t="s">
        <v>342</v>
      </c>
      <c r="B34" s="448"/>
      <c r="C34" s="448"/>
      <c r="D34" s="448"/>
      <c r="E34" s="448"/>
      <c r="F34" s="448"/>
    </row>
    <row r="35" spans="1:6" ht="24.75" customHeight="1" x14ac:dyDescent="0.2">
      <c r="A35" s="603"/>
      <c r="B35" s="448"/>
      <c r="C35" s="448"/>
      <c r="D35" s="448"/>
      <c r="E35" s="448"/>
      <c r="F35" s="448"/>
    </row>
    <row r="37" spans="1:6" s="108" customFormat="1" ht="87.75" customHeight="1" x14ac:dyDescent="0.25">
      <c r="A37" s="52" t="s">
        <v>378</v>
      </c>
    </row>
    <row r="38" spans="1:6" s="108" customFormat="1" ht="15.75" x14ac:dyDescent="0.25">
      <c r="A38" s="525" t="s">
        <v>368</v>
      </c>
      <c r="B38" s="508"/>
      <c r="C38" s="508"/>
    </row>
    <row r="39" spans="1:6" s="108" customFormat="1" ht="15.75" x14ac:dyDescent="0.25"/>
    <row r="40" spans="1:6" s="108" customFormat="1" ht="45" customHeight="1" x14ac:dyDescent="0.25">
      <c r="A40" s="525" t="s">
        <v>369</v>
      </c>
      <c r="B40" s="508"/>
      <c r="C40" s="508"/>
    </row>
    <row r="41" spans="1:6" ht="20.25" thickBot="1" x14ac:dyDescent="0.4">
      <c r="A41" s="106"/>
      <c r="B41" s="106"/>
      <c r="C41" s="106"/>
    </row>
    <row r="42" spans="1:6" s="4" customFormat="1" ht="26.25" thickTop="1" x14ac:dyDescent="0.2">
      <c r="A42" s="142" t="s">
        <v>370</v>
      </c>
      <c r="B42" s="111" t="s">
        <v>24</v>
      </c>
      <c r="C42" s="111" t="s">
        <v>382</v>
      </c>
    </row>
    <row r="43" spans="1:6" s="4" customFormat="1" ht="15.75" x14ac:dyDescent="0.25">
      <c r="A43" s="34" t="s">
        <v>371</v>
      </c>
      <c r="B43" s="151"/>
      <c r="C43" s="152"/>
    </row>
    <row r="44" spans="1:6" s="4" customFormat="1" ht="15.75" x14ac:dyDescent="0.25">
      <c r="A44" s="54" t="s">
        <v>372</v>
      </c>
      <c r="B44" s="153"/>
      <c r="C44" s="154"/>
    </row>
    <row r="45" spans="1:6" s="4" customFormat="1" ht="16.5" thickBot="1" x14ac:dyDescent="0.3">
      <c r="A45" s="150" t="s">
        <v>373</v>
      </c>
      <c r="B45" s="155"/>
      <c r="C45" s="156"/>
    </row>
    <row r="46" spans="1:6" ht="20.25" thickTop="1" x14ac:dyDescent="0.35">
      <c r="A46" s="4" t="s">
        <v>374</v>
      </c>
      <c r="B46" s="106"/>
      <c r="C46" s="106"/>
    </row>
  </sheetData>
  <mergeCells count="14">
    <mergeCell ref="A32:F32"/>
    <mergeCell ref="A2:F2"/>
    <mergeCell ref="A4:F4"/>
    <mergeCell ref="A5:F5"/>
    <mergeCell ref="A7:A8"/>
    <mergeCell ref="B7:B8"/>
    <mergeCell ref="C7:C8"/>
    <mergeCell ref="D7:D8"/>
    <mergeCell ref="F7:F8"/>
    <mergeCell ref="A38:C38"/>
    <mergeCell ref="A40:C40"/>
    <mergeCell ref="A35:F35"/>
    <mergeCell ref="A34:F34"/>
    <mergeCell ref="A33:F33"/>
  </mergeCells>
  <pageMargins left="0.7" right="0.7" top="0.75" bottom="0.75" header="0.3" footer="0.3"/>
  <pageSetup paperSize="281" scale="75" orientation="portrait" r:id="rId1"/>
  <headerFooter>
    <oddFooter>&amp;C23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rgb="FF003300"/>
    <pageSetUpPr fitToPage="1"/>
  </sheetPr>
  <dimension ref="A1:X16"/>
  <sheetViews>
    <sheetView showGridLines="0" zoomScale="70" zoomScaleNormal="70" workbookViewId="0"/>
  </sheetViews>
  <sheetFormatPr baseColWidth="10" defaultRowHeight="12.75" x14ac:dyDescent="0.2"/>
  <cols>
    <col min="1" max="1" width="21.42578125" customWidth="1"/>
    <col min="2" max="2" width="13.7109375" customWidth="1"/>
    <col min="3" max="4" width="10.42578125" customWidth="1"/>
    <col min="5" max="5" width="7.140625" customWidth="1"/>
    <col min="6" max="6" width="8.7109375" customWidth="1"/>
    <col min="7" max="7" width="14.140625" customWidth="1"/>
    <col min="8" max="8" width="11.85546875" customWidth="1"/>
    <col min="9" max="9" width="10.42578125" customWidth="1"/>
    <col min="10" max="10" width="8.7109375" customWidth="1"/>
    <col min="11" max="12" width="7.140625" customWidth="1"/>
    <col min="13" max="13" width="8.7109375" customWidth="1"/>
    <col min="14" max="14" width="14.28515625" customWidth="1"/>
    <col min="15" max="15" width="11.85546875" customWidth="1"/>
    <col min="16" max="17" width="8.7109375" customWidth="1"/>
    <col min="18" max="19" width="7.140625" customWidth="1"/>
    <col min="20" max="20" width="7.85546875" customWidth="1"/>
    <col min="21" max="21" width="14.28515625" customWidth="1"/>
    <col min="22" max="22" width="11.85546875" customWidth="1"/>
    <col min="23" max="23" width="8.7109375" customWidth="1"/>
  </cols>
  <sheetData>
    <row r="1" spans="1:24" ht="15.75" x14ac:dyDescent="0.25">
      <c r="A1" s="52" t="str">
        <f>'Cuadro 1'!A3</f>
        <v>Enero</v>
      </c>
    </row>
    <row r="2" spans="1:24" ht="13.5" x14ac:dyDescent="0.25">
      <c r="A2" s="593" t="s">
        <v>375</v>
      </c>
      <c r="B2" s="451"/>
      <c r="C2" s="451"/>
      <c r="D2" s="451"/>
      <c r="E2" s="451"/>
      <c r="F2" s="451"/>
      <c r="G2" s="451"/>
      <c r="H2" s="451"/>
      <c r="I2" s="451"/>
      <c r="J2" s="451"/>
      <c r="K2" s="451"/>
      <c r="L2" s="451"/>
      <c r="M2" s="451"/>
      <c r="N2" s="451"/>
      <c r="O2" s="451"/>
      <c r="P2" s="451"/>
      <c r="Q2" s="451"/>
      <c r="R2" s="451"/>
      <c r="S2" s="451"/>
      <c r="T2" s="451"/>
      <c r="U2" s="451"/>
      <c r="V2" s="451"/>
      <c r="W2" s="451"/>
      <c r="X2" s="451"/>
    </row>
    <row r="4" spans="1:24" ht="18" customHeight="1" x14ac:dyDescent="0.2">
      <c r="A4" s="618" t="s">
        <v>189</v>
      </c>
      <c r="B4" s="618"/>
      <c r="C4" s="618"/>
      <c r="D4" s="618"/>
      <c r="E4" s="618"/>
      <c r="F4" s="618"/>
      <c r="G4" s="618"/>
      <c r="H4" s="618"/>
      <c r="I4" s="618"/>
      <c r="J4" s="618"/>
      <c r="K4" s="618"/>
      <c r="L4" s="618"/>
      <c r="M4" s="618"/>
      <c r="N4" s="618"/>
      <c r="O4" s="618"/>
      <c r="P4" s="618"/>
      <c r="Q4" s="618"/>
      <c r="R4" s="618"/>
      <c r="S4" s="618"/>
      <c r="T4" s="618"/>
      <c r="U4" s="618"/>
      <c r="V4" s="618"/>
      <c r="W4" s="618"/>
      <c r="X4" s="618"/>
    </row>
    <row r="5" spans="1:24" ht="16.5" thickBot="1" x14ac:dyDescent="0.25">
      <c r="A5" s="56"/>
      <c r="B5" s="57"/>
      <c r="C5" s="57"/>
      <c r="D5" s="57"/>
      <c r="E5" s="57"/>
      <c r="F5" s="57"/>
      <c r="G5" s="57"/>
      <c r="H5" s="57"/>
      <c r="I5" s="57"/>
      <c r="J5" s="57"/>
      <c r="K5" s="57"/>
      <c r="L5" s="57"/>
      <c r="M5" s="57"/>
      <c r="N5" s="57"/>
      <c r="O5" s="57"/>
      <c r="P5" s="57"/>
      <c r="Q5" s="57"/>
      <c r="R5" s="57"/>
      <c r="S5" s="57"/>
      <c r="T5" s="57"/>
      <c r="U5" s="57"/>
      <c r="V5" s="57"/>
      <c r="W5" s="57"/>
      <c r="X5" s="57"/>
    </row>
    <row r="6" spans="1:24" s="157" customFormat="1" ht="15" customHeight="1" thickTop="1" x14ac:dyDescent="0.2">
      <c r="A6" s="632" t="s">
        <v>131</v>
      </c>
      <c r="B6" s="633"/>
      <c r="C6" s="621" t="s">
        <v>105</v>
      </c>
      <c r="D6" s="622"/>
      <c r="E6" s="622"/>
      <c r="F6" s="622"/>
      <c r="G6" s="623"/>
      <c r="H6" s="622"/>
      <c r="I6" s="624"/>
      <c r="J6" s="625" t="s">
        <v>134</v>
      </c>
      <c r="K6" s="622"/>
      <c r="L6" s="622"/>
      <c r="M6" s="622"/>
      <c r="N6" s="622"/>
      <c r="O6" s="622"/>
      <c r="P6" s="624"/>
      <c r="Q6" s="626" t="s">
        <v>106</v>
      </c>
      <c r="R6" s="622"/>
      <c r="S6" s="622"/>
      <c r="T6" s="622"/>
      <c r="U6" s="622"/>
      <c r="V6" s="622"/>
      <c r="W6" s="624"/>
      <c r="X6" s="629" t="s">
        <v>129</v>
      </c>
    </row>
    <row r="7" spans="1:24" s="157" customFormat="1" ht="23.25" customHeight="1" x14ac:dyDescent="0.2">
      <c r="A7" s="615"/>
      <c r="B7" s="634"/>
      <c r="C7" s="636" t="s">
        <v>18</v>
      </c>
      <c r="D7" s="637"/>
      <c r="E7" s="638"/>
      <c r="F7" s="616" t="s">
        <v>10</v>
      </c>
      <c r="G7" s="630" t="s">
        <v>166</v>
      </c>
      <c r="H7" s="616" t="s">
        <v>11</v>
      </c>
      <c r="I7" s="627" t="s">
        <v>0</v>
      </c>
      <c r="J7" s="619" t="s">
        <v>18</v>
      </c>
      <c r="K7" s="620"/>
      <c r="L7" s="620"/>
      <c r="M7" s="616" t="s">
        <v>10</v>
      </c>
      <c r="N7" s="630" t="s">
        <v>166</v>
      </c>
      <c r="O7" s="616" t="s">
        <v>11</v>
      </c>
      <c r="P7" s="627" t="s">
        <v>0</v>
      </c>
      <c r="Q7" s="619" t="s">
        <v>18</v>
      </c>
      <c r="R7" s="620"/>
      <c r="S7" s="620"/>
      <c r="T7" s="616" t="s">
        <v>10</v>
      </c>
      <c r="U7" s="630" t="s">
        <v>166</v>
      </c>
      <c r="V7" s="616" t="s">
        <v>11</v>
      </c>
      <c r="W7" s="627" t="s">
        <v>0</v>
      </c>
      <c r="X7" s="538"/>
    </row>
    <row r="8" spans="1:24" s="157" customFormat="1" ht="19.5" customHeight="1" x14ac:dyDescent="0.2">
      <c r="A8" s="605"/>
      <c r="B8" s="635"/>
      <c r="C8" s="92" t="s">
        <v>108</v>
      </c>
      <c r="D8" s="93" t="s">
        <v>107</v>
      </c>
      <c r="E8" s="92" t="s">
        <v>109</v>
      </c>
      <c r="F8" s="617"/>
      <c r="G8" s="631"/>
      <c r="H8" s="617"/>
      <c r="I8" s="628"/>
      <c r="J8" s="94" t="s">
        <v>108</v>
      </c>
      <c r="K8" s="93" t="s">
        <v>107</v>
      </c>
      <c r="L8" s="92" t="s">
        <v>109</v>
      </c>
      <c r="M8" s="617"/>
      <c r="N8" s="631"/>
      <c r="O8" s="617"/>
      <c r="P8" s="628"/>
      <c r="Q8" s="94" t="s">
        <v>108</v>
      </c>
      <c r="R8" s="93" t="s">
        <v>107</v>
      </c>
      <c r="S8" s="92" t="s">
        <v>109</v>
      </c>
      <c r="T8" s="617"/>
      <c r="U8" s="631"/>
      <c r="V8" s="617"/>
      <c r="W8" s="628"/>
      <c r="X8" s="539"/>
    </row>
    <row r="9" spans="1:24" s="157" customFormat="1" ht="15.75" x14ac:dyDescent="0.25">
      <c r="A9" s="158" t="s">
        <v>132</v>
      </c>
      <c r="B9" s="61" t="s">
        <v>24</v>
      </c>
      <c r="C9" s="282">
        <v>0</v>
      </c>
      <c r="D9" s="282">
        <v>0</v>
      </c>
      <c r="E9" s="282">
        <v>0</v>
      </c>
      <c r="F9" s="282">
        <v>0</v>
      </c>
      <c r="G9" s="282">
        <v>0</v>
      </c>
      <c r="H9" s="282">
        <v>0</v>
      </c>
      <c r="I9" s="283">
        <v>0</v>
      </c>
      <c r="J9" s="282">
        <v>0</v>
      </c>
      <c r="K9" s="282">
        <v>0</v>
      </c>
      <c r="L9" s="282">
        <v>0</v>
      </c>
      <c r="M9" s="282">
        <v>0</v>
      </c>
      <c r="N9" s="282">
        <v>0</v>
      </c>
      <c r="O9" s="282">
        <v>0</v>
      </c>
      <c r="P9" s="284">
        <v>0</v>
      </c>
      <c r="Q9" s="282">
        <v>0</v>
      </c>
      <c r="R9" s="282">
        <v>0</v>
      </c>
      <c r="S9" s="282">
        <v>0</v>
      </c>
      <c r="T9" s="282">
        <v>0</v>
      </c>
      <c r="U9" s="282">
        <v>0</v>
      </c>
      <c r="V9" s="282">
        <v>0</v>
      </c>
      <c r="W9" s="284">
        <v>0</v>
      </c>
      <c r="X9" s="658">
        <v>0</v>
      </c>
    </row>
    <row r="10" spans="1:24" s="157" customFormat="1" ht="15.75" x14ac:dyDescent="0.25">
      <c r="A10" s="62"/>
      <c r="B10" s="61" t="s">
        <v>171</v>
      </c>
      <c r="C10" s="284">
        <v>0</v>
      </c>
      <c r="D10" s="282">
        <v>0</v>
      </c>
      <c r="E10" s="282">
        <v>0</v>
      </c>
      <c r="F10" s="282">
        <v>0</v>
      </c>
      <c r="G10" s="282">
        <v>0</v>
      </c>
      <c r="H10" s="282">
        <v>0</v>
      </c>
      <c r="I10" s="283">
        <v>0</v>
      </c>
      <c r="J10" s="284">
        <v>0</v>
      </c>
      <c r="K10" s="284">
        <v>0</v>
      </c>
      <c r="L10" s="282">
        <v>0</v>
      </c>
      <c r="M10" s="282">
        <v>0</v>
      </c>
      <c r="N10" s="282">
        <v>0</v>
      </c>
      <c r="O10" s="282">
        <v>0</v>
      </c>
      <c r="P10" s="284">
        <v>0</v>
      </c>
      <c r="Q10" s="284">
        <v>0</v>
      </c>
      <c r="R10" s="282">
        <v>0</v>
      </c>
      <c r="S10" s="282">
        <v>0</v>
      </c>
      <c r="T10" s="282">
        <v>0</v>
      </c>
      <c r="U10" s="282">
        <v>0</v>
      </c>
      <c r="V10" s="282">
        <v>0</v>
      </c>
      <c r="W10" s="284">
        <v>0</v>
      </c>
      <c r="X10" s="659">
        <v>0</v>
      </c>
    </row>
    <row r="11" spans="1:24" s="157" customFormat="1" ht="15.75" x14ac:dyDescent="0.25">
      <c r="A11" s="614" t="s">
        <v>133</v>
      </c>
      <c r="B11" s="61" t="s">
        <v>24</v>
      </c>
      <c r="C11" s="282">
        <v>0</v>
      </c>
      <c r="D11" s="282">
        <v>0</v>
      </c>
      <c r="E11" s="282">
        <v>0</v>
      </c>
      <c r="F11" s="282">
        <v>0</v>
      </c>
      <c r="G11" s="282">
        <v>0</v>
      </c>
      <c r="H11" s="282">
        <v>0</v>
      </c>
      <c r="I11" s="283">
        <v>0</v>
      </c>
      <c r="J11" s="282">
        <v>0</v>
      </c>
      <c r="K11" s="282">
        <v>0</v>
      </c>
      <c r="L11" s="282">
        <v>0</v>
      </c>
      <c r="M11" s="282">
        <v>0</v>
      </c>
      <c r="N11" s="282">
        <v>0</v>
      </c>
      <c r="O11" s="282">
        <v>0</v>
      </c>
      <c r="P11" s="284">
        <v>0</v>
      </c>
      <c r="Q11" s="282">
        <v>0</v>
      </c>
      <c r="R11" s="282">
        <v>0</v>
      </c>
      <c r="S11" s="282">
        <v>0</v>
      </c>
      <c r="T11" s="282">
        <v>0</v>
      </c>
      <c r="U11" s="282">
        <v>0</v>
      </c>
      <c r="V11" s="282">
        <v>0</v>
      </c>
      <c r="W11" s="284">
        <v>0</v>
      </c>
      <c r="X11" s="659">
        <v>0</v>
      </c>
    </row>
    <row r="12" spans="1:24" s="157" customFormat="1" ht="15.75" x14ac:dyDescent="0.25">
      <c r="A12" s="615"/>
      <c r="B12" s="61" t="s">
        <v>171</v>
      </c>
      <c r="C12" s="284">
        <v>0</v>
      </c>
      <c r="D12" s="284">
        <v>0</v>
      </c>
      <c r="E12" s="284">
        <v>0</v>
      </c>
      <c r="F12" s="284">
        <v>0</v>
      </c>
      <c r="G12" s="284">
        <v>0</v>
      </c>
      <c r="H12" s="284">
        <v>0</v>
      </c>
      <c r="I12" s="283">
        <v>0</v>
      </c>
      <c r="J12" s="284">
        <v>0</v>
      </c>
      <c r="K12" s="284">
        <v>0</v>
      </c>
      <c r="L12" s="284">
        <v>0</v>
      </c>
      <c r="M12" s="284">
        <v>0</v>
      </c>
      <c r="N12" s="284">
        <v>0</v>
      </c>
      <c r="O12" s="284">
        <v>0</v>
      </c>
      <c r="P12" s="284">
        <v>0</v>
      </c>
      <c r="Q12" s="284">
        <v>0</v>
      </c>
      <c r="R12" s="284">
        <v>0</v>
      </c>
      <c r="S12" s="284">
        <v>0</v>
      </c>
      <c r="T12" s="284">
        <v>0</v>
      </c>
      <c r="U12" s="284">
        <v>0</v>
      </c>
      <c r="V12" s="284">
        <v>0</v>
      </c>
      <c r="W12" s="284">
        <v>0</v>
      </c>
      <c r="X12" s="660">
        <v>0</v>
      </c>
    </row>
    <row r="13" spans="1:24" s="157" customFormat="1" ht="22.5" customHeight="1" x14ac:dyDescent="0.25">
      <c r="A13" s="612" t="s">
        <v>170</v>
      </c>
      <c r="B13" s="91" t="s">
        <v>24</v>
      </c>
      <c r="C13" s="285">
        <v>6</v>
      </c>
      <c r="D13" s="285">
        <v>5</v>
      </c>
      <c r="E13" s="285">
        <v>0</v>
      </c>
      <c r="F13" s="285">
        <v>0</v>
      </c>
      <c r="G13" s="285">
        <v>0</v>
      </c>
      <c r="H13" s="285">
        <v>0</v>
      </c>
      <c r="I13" s="285">
        <f>SUM(C13:H13)</f>
        <v>11</v>
      </c>
      <c r="J13" s="285">
        <v>2</v>
      </c>
      <c r="K13" s="285">
        <v>0</v>
      </c>
      <c r="L13" s="285">
        <v>0</v>
      </c>
      <c r="M13" s="285">
        <v>0</v>
      </c>
      <c r="N13" s="285">
        <v>0</v>
      </c>
      <c r="O13" s="285">
        <v>0</v>
      </c>
      <c r="P13" s="285">
        <f>SUM(J13:O13)</f>
        <v>2</v>
      </c>
      <c r="Q13" s="285">
        <v>1</v>
      </c>
      <c r="R13" s="285">
        <v>0</v>
      </c>
      <c r="S13" s="285">
        <v>0</v>
      </c>
      <c r="T13" s="285">
        <v>0</v>
      </c>
      <c r="U13" s="285">
        <v>0</v>
      </c>
      <c r="V13" s="285">
        <v>0</v>
      </c>
      <c r="W13" s="285">
        <f>SUM(Q13:V13)</f>
        <v>1</v>
      </c>
      <c r="X13" s="285">
        <f>SUM(W13,P13,I13)</f>
        <v>14</v>
      </c>
    </row>
    <row r="14" spans="1:24" s="157" customFormat="1" ht="22.5" customHeight="1" thickBot="1" x14ac:dyDescent="0.3">
      <c r="A14" s="613"/>
      <c r="B14" s="63" t="s">
        <v>171</v>
      </c>
      <c r="C14" s="286">
        <v>927.07100000000003</v>
      </c>
      <c r="D14" s="286">
        <v>3681.268</v>
      </c>
      <c r="E14" s="286">
        <v>0</v>
      </c>
      <c r="F14" s="286">
        <v>0</v>
      </c>
      <c r="G14" s="286">
        <v>0</v>
      </c>
      <c r="H14" s="286">
        <v>0</v>
      </c>
      <c r="I14" s="286">
        <f>SUM(C14:H14)</f>
        <v>4608.3389999999999</v>
      </c>
      <c r="J14" s="286">
        <v>312.29199999999997</v>
      </c>
      <c r="K14" s="286">
        <v>0</v>
      </c>
      <c r="L14" s="286">
        <v>0</v>
      </c>
      <c r="M14" s="286">
        <v>0</v>
      </c>
      <c r="N14" s="286">
        <v>0</v>
      </c>
      <c r="O14" s="286">
        <v>0</v>
      </c>
      <c r="P14" s="286">
        <f>SUM(J14:O14)</f>
        <v>312.29199999999997</v>
      </c>
      <c r="Q14" s="286">
        <v>784.27800000000002</v>
      </c>
      <c r="R14" s="286">
        <v>0</v>
      </c>
      <c r="S14" s="286">
        <v>0</v>
      </c>
      <c r="T14" s="286">
        <v>0</v>
      </c>
      <c r="U14" s="286">
        <v>0</v>
      </c>
      <c r="V14" s="286">
        <v>0</v>
      </c>
      <c r="W14" s="286">
        <f>SUM(Q14:V14)</f>
        <v>784.27800000000002</v>
      </c>
      <c r="X14" s="286">
        <f>SUM(W14,P14,I14)</f>
        <v>5704.9089999999997</v>
      </c>
    </row>
    <row r="15" spans="1:24" ht="13.5" thickTop="1" x14ac:dyDescent="0.2">
      <c r="A15" s="24" t="s">
        <v>325</v>
      </c>
    </row>
    <row r="16" spans="1:24" x14ac:dyDescent="0.2">
      <c r="A16" s="24" t="s">
        <v>210</v>
      </c>
    </row>
  </sheetData>
  <mergeCells count="24">
    <mergeCell ref="A2:X2"/>
    <mergeCell ref="A6:B8"/>
    <mergeCell ref="M7:M8"/>
    <mergeCell ref="O7:O8"/>
    <mergeCell ref="P7:P8"/>
    <mergeCell ref="Q7:S7"/>
    <mergeCell ref="T7:T8"/>
    <mergeCell ref="C7:E7"/>
    <mergeCell ref="F7:F8"/>
    <mergeCell ref="H7:H8"/>
    <mergeCell ref="I7:I8"/>
    <mergeCell ref="A13:A14"/>
    <mergeCell ref="A11:A12"/>
    <mergeCell ref="V7:V8"/>
    <mergeCell ref="A4:X4"/>
    <mergeCell ref="J7:L7"/>
    <mergeCell ref="C6:I6"/>
    <mergeCell ref="J6:P6"/>
    <mergeCell ref="Q6:W6"/>
    <mergeCell ref="W7:W8"/>
    <mergeCell ref="X6:X8"/>
    <mergeCell ref="G7:G8"/>
    <mergeCell ref="N7:N8"/>
    <mergeCell ref="U7:U8"/>
  </mergeCells>
  <pageMargins left="0.7" right="0.7" top="0.75" bottom="0.75" header="0.3" footer="0.3"/>
  <pageSetup paperSize="281" scale="59" orientation="landscape" r:id="rId1"/>
  <headerFooter>
    <oddFooter>&amp;C24</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003300"/>
    <pageSetUpPr fitToPage="1"/>
  </sheetPr>
  <dimension ref="A1:W27"/>
  <sheetViews>
    <sheetView showGridLines="0" zoomScale="60" zoomScaleNormal="60" workbookViewId="0"/>
  </sheetViews>
  <sheetFormatPr baseColWidth="10" defaultRowHeight="12.75" x14ac:dyDescent="0.2"/>
  <cols>
    <col min="1" max="1" width="45.5703125" style="2" customWidth="1"/>
    <col min="2" max="2" width="17.85546875" style="2" customWidth="1"/>
    <col min="3" max="3" width="7.42578125" style="2" bestFit="1" customWidth="1"/>
    <col min="4" max="4" width="15.42578125" style="2" customWidth="1"/>
    <col min="5" max="5" width="18.85546875" style="2" customWidth="1"/>
    <col min="6" max="6" width="16.7109375" style="2" customWidth="1"/>
    <col min="7" max="7" width="16.5703125" style="2" bestFit="1" customWidth="1"/>
    <col min="8" max="8" width="17.140625" style="2" customWidth="1"/>
    <col min="9" max="9" width="17.28515625" style="2" customWidth="1"/>
    <col min="10" max="10" width="18.28515625" style="2" customWidth="1"/>
    <col min="11" max="11" width="17.85546875" style="2" customWidth="1"/>
    <col min="12" max="12" width="18.28515625" style="2" customWidth="1"/>
    <col min="13" max="13" width="19.140625" style="2" customWidth="1"/>
    <col min="14" max="14" width="12.85546875" style="2" bestFit="1" customWidth="1"/>
    <col min="15" max="15" width="14" style="2" customWidth="1"/>
    <col min="16" max="16" width="17.28515625" style="2" customWidth="1"/>
    <col min="17" max="22" width="15.42578125" style="2" customWidth="1"/>
    <col min="23" max="23" width="12.140625" style="2" customWidth="1"/>
    <col min="24" max="16384" width="11.42578125" style="2"/>
  </cols>
  <sheetData>
    <row r="1" spans="1:23" ht="15.75" x14ac:dyDescent="0.25">
      <c r="A1" s="52" t="str">
        <f>'Cuadro 1'!A3</f>
        <v>Enero</v>
      </c>
    </row>
    <row r="2" spans="1:23" ht="18" customHeight="1" x14ac:dyDescent="0.25">
      <c r="A2" s="525" t="s">
        <v>64</v>
      </c>
      <c r="B2" s="525"/>
      <c r="C2" s="525"/>
      <c r="D2" s="525"/>
      <c r="E2" s="525"/>
      <c r="F2" s="525"/>
      <c r="G2" s="525"/>
      <c r="H2" s="525"/>
      <c r="I2" s="525"/>
      <c r="J2" s="525"/>
      <c r="K2" s="525"/>
      <c r="L2" s="451"/>
      <c r="M2" s="451"/>
      <c r="N2" s="451"/>
      <c r="O2" s="451"/>
      <c r="P2" s="451"/>
      <c r="Q2" s="451"/>
      <c r="R2" s="451"/>
      <c r="S2" s="451"/>
      <c r="T2" s="451"/>
      <c r="U2" s="451"/>
      <c r="V2" s="451"/>
      <c r="W2" s="451"/>
    </row>
    <row r="4" spans="1:23" ht="17.25" customHeight="1" x14ac:dyDescent="0.25">
      <c r="A4" s="525" t="s">
        <v>259</v>
      </c>
      <c r="B4" s="451"/>
      <c r="C4" s="451"/>
      <c r="D4" s="451"/>
      <c r="E4" s="451"/>
      <c r="F4" s="451"/>
      <c r="G4" s="451"/>
      <c r="H4" s="451"/>
      <c r="I4" s="451"/>
      <c r="J4" s="451"/>
      <c r="K4" s="451"/>
      <c r="L4" s="451"/>
      <c r="M4" s="451"/>
      <c r="N4" s="451"/>
      <c r="O4" s="451"/>
      <c r="P4" s="451"/>
      <c r="Q4" s="451"/>
      <c r="R4" s="451"/>
      <c r="S4" s="451"/>
      <c r="T4" s="451"/>
      <c r="U4" s="451"/>
      <c r="V4" s="451"/>
      <c r="W4" s="451"/>
    </row>
    <row r="5" spans="1:23" ht="13.5" thickBot="1" x14ac:dyDescent="0.25"/>
    <row r="6" spans="1:23" s="4" customFormat="1" ht="15" customHeight="1" thickTop="1" x14ac:dyDescent="0.2">
      <c r="A6" s="118"/>
      <c r="B6" s="534" t="s">
        <v>496</v>
      </c>
      <c r="C6" s="534" t="s">
        <v>454</v>
      </c>
      <c r="D6" s="534" t="s">
        <v>497</v>
      </c>
      <c r="E6" s="534" t="s">
        <v>498</v>
      </c>
      <c r="F6" s="534" t="s">
        <v>499</v>
      </c>
      <c r="G6" s="534" t="s">
        <v>458</v>
      </c>
      <c r="H6" s="534" t="s">
        <v>500</v>
      </c>
      <c r="I6" s="534" t="s">
        <v>501</v>
      </c>
      <c r="J6" s="534" t="s">
        <v>502</v>
      </c>
      <c r="K6" s="534" t="s">
        <v>503</v>
      </c>
      <c r="L6" s="534" t="s">
        <v>504</v>
      </c>
      <c r="M6" s="534" t="s">
        <v>505</v>
      </c>
      <c r="N6" s="534" t="s">
        <v>506</v>
      </c>
      <c r="O6" s="534" t="s">
        <v>507</v>
      </c>
      <c r="P6" s="534" t="s">
        <v>508</v>
      </c>
      <c r="Q6" s="534" t="s">
        <v>473</v>
      </c>
      <c r="R6" s="534" t="s">
        <v>509</v>
      </c>
      <c r="S6" s="534" t="s">
        <v>511</v>
      </c>
      <c r="T6" s="534" t="s">
        <v>513</v>
      </c>
      <c r="U6" s="534" t="s">
        <v>518</v>
      </c>
      <c r="V6" s="534" t="s">
        <v>517</v>
      </c>
      <c r="W6" s="537" t="s">
        <v>260</v>
      </c>
    </row>
    <row r="7" spans="1:23" s="4" customFormat="1" ht="15" customHeight="1" x14ac:dyDescent="0.2">
      <c r="A7" s="119" t="s">
        <v>25</v>
      </c>
      <c r="B7" s="535"/>
      <c r="C7" s="535"/>
      <c r="D7" s="535"/>
      <c r="E7" s="535"/>
      <c r="F7" s="535"/>
      <c r="G7" s="535"/>
      <c r="H7" s="535"/>
      <c r="I7" s="535"/>
      <c r="J7" s="535"/>
      <c r="K7" s="535"/>
      <c r="L7" s="535"/>
      <c r="M7" s="535"/>
      <c r="N7" s="535"/>
      <c r="O7" s="535"/>
      <c r="P7" s="535"/>
      <c r="Q7" s="535"/>
      <c r="R7" s="535"/>
      <c r="S7" s="535"/>
      <c r="T7" s="535"/>
      <c r="U7" s="535"/>
      <c r="V7" s="535"/>
      <c r="W7" s="538"/>
    </row>
    <row r="8" spans="1:23" s="4" customFormat="1" ht="24" customHeight="1" x14ac:dyDescent="0.2">
      <c r="A8" s="120"/>
      <c r="B8" s="536"/>
      <c r="C8" s="536"/>
      <c r="D8" s="536"/>
      <c r="E8" s="536"/>
      <c r="F8" s="536"/>
      <c r="G8" s="536"/>
      <c r="H8" s="536"/>
      <c r="I8" s="536"/>
      <c r="J8" s="536"/>
      <c r="K8" s="536"/>
      <c r="L8" s="536"/>
      <c r="M8" s="536"/>
      <c r="N8" s="536"/>
      <c r="O8" s="536"/>
      <c r="P8" s="536"/>
      <c r="Q8" s="536"/>
      <c r="R8" s="536"/>
      <c r="S8" s="536"/>
      <c r="T8" s="536"/>
      <c r="U8" s="536"/>
      <c r="V8" s="536"/>
      <c r="W8" s="539"/>
    </row>
    <row r="9" spans="1:23" s="4" customFormat="1" ht="15.75" x14ac:dyDescent="0.25">
      <c r="A9" s="121" t="s">
        <v>29</v>
      </c>
      <c r="B9" s="11">
        <v>1</v>
      </c>
      <c r="C9" s="11">
        <v>1</v>
      </c>
      <c r="D9" s="11">
        <v>0</v>
      </c>
      <c r="E9" s="11">
        <v>0</v>
      </c>
      <c r="F9" s="11">
        <v>0</v>
      </c>
      <c r="G9" s="11">
        <v>1</v>
      </c>
      <c r="H9" s="11">
        <v>2</v>
      </c>
      <c r="I9" s="11">
        <v>1</v>
      </c>
      <c r="J9" s="11">
        <v>3</v>
      </c>
      <c r="K9" s="11">
        <v>0</v>
      </c>
      <c r="L9" s="11">
        <v>0</v>
      </c>
      <c r="M9" s="11">
        <v>1</v>
      </c>
      <c r="N9" s="11">
        <v>0</v>
      </c>
      <c r="O9" s="11">
        <v>1</v>
      </c>
      <c r="P9" s="11">
        <v>0</v>
      </c>
      <c r="Q9" s="11">
        <v>0</v>
      </c>
      <c r="R9" s="11">
        <v>0</v>
      </c>
      <c r="S9" s="11">
        <v>0</v>
      </c>
      <c r="T9" s="11">
        <v>1</v>
      </c>
      <c r="U9" s="11">
        <v>0</v>
      </c>
      <c r="V9" s="11">
        <v>0</v>
      </c>
      <c r="W9" s="128">
        <v>12</v>
      </c>
    </row>
    <row r="10" spans="1:23" s="4" customFormat="1" ht="15.75" x14ac:dyDescent="0.25">
      <c r="A10" s="123" t="s">
        <v>30</v>
      </c>
      <c r="B10" s="11">
        <v>0</v>
      </c>
      <c r="C10" s="11">
        <v>0</v>
      </c>
      <c r="D10" s="11">
        <v>3</v>
      </c>
      <c r="E10" s="11">
        <v>0</v>
      </c>
      <c r="F10" s="11">
        <v>0</v>
      </c>
      <c r="G10" s="11">
        <v>0</v>
      </c>
      <c r="H10" s="11">
        <v>1</v>
      </c>
      <c r="I10" s="11">
        <v>1</v>
      </c>
      <c r="J10" s="11">
        <v>2</v>
      </c>
      <c r="K10" s="11">
        <v>0</v>
      </c>
      <c r="L10" s="11">
        <v>0</v>
      </c>
      <c r="M10" s="11">
        <v>0</v>
      </c>
      <c r="N10" s="11">
        <v>1</v>
      </c>
      <c r="O10" s="11">
        <v>1</v>
      </c>
      <c r="P10" s="11">
        <v>6</v>
      </c>
      <c r="Q10" s="11">
        <v>0</v>
      </c>
      <c r="R10" s="11">
        <v>24</v>
      </c>
      <c r="S10" s="11">
        <v>0</v>
      </c>
      <c r="T10" s="11">
        <v>0</v>
      </c>
      <c r="U10" s="11">
        <v>0</v>
      </c>
      <c r="V10" s="11">
        <v>0</v>
      </c>
      <c r="W10" s="129">
        <v>39</v>
      </c>
    </row>
    <row r="11" spans="1:23" s="4" customFormat="1" ht="15.75" x14ac:dyDescent="0.25">
      <c r="A11" s="123" t="s">
        <v>31</v>
      </c>
      <c r="B11" s="11">
        <v>0</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29">
        <v>0</v>
      </c>
    </row>
    <row r="12" spans="1:23" s="4" customFormat="1" ht="15.75" x14ac:dyDescent="0.25">
      <c r="A12" s="123" t="s">
        <v>32</v>
      </c>
      <c r="B12" s="11">
        <v>0</v>
      </c>
      <c r="C12" s="11">
        <v>0</v>
      </c>
      <c r="D12" s="11">
        <v>1</v>
      </c>
      <c r="E12" s="11">
        <v>0</v>
      </c>
      <c r="F12" s="11">
        <v>0</v>
      </c>
      <c r="G12" s="11">
        <v>2</v>
      </c>
      <c r="H12" s="11">
        <v>0</v>
      </c>
      <c r="I12" s="11">
        <v>0</v>
      </c>
      <c r="J12" s="11">
        <v>1</v>
      </c>
      <c r="K12" s="11">
        <v>0</v>
      </c>
      <c r="L12" s="11">
        <v>0</v>
      </c>
      <c r="M12" s="11">
        <v>0</v>
      </c>
      <c r="N12" s="11">
        <v>1</v>
      </c>
      <c r="O12" s="11">
        <v>0</v>
      </c>
      <c r="P12" s="11">
        <v>0</v>
      </c>
      <c r="Q12" s="11">
        <v>38</v>
      </c>
      <c r="R12" s="11">
        <v>0</v>
      </c>
      <c r="S12" s="11">
        <v>0</v>
      </c>
      <c r="T12" s="11">
        <v>1</v>
      </c>
      <c r="U12" s="11">
        <v>0</v>
      </c>
      <c r="V12" s="11">
        <v>0</v>
      </c>
      <c r="W12" s="129">
        <v>44</v>
      </c>
    </row>
    <row r="13" spans="1:23" s="4" customFormat="1" ht="15.75" x14ac:dyDescent="0.25">
      <c r="A13" s="123" t="s">
        <v>33</v>
      </c>
      <c r="B13" s="11">
        <v>4</v>
      </c>
      <c r="C13" s="11">
        <v>2</v>
      </c>
      <c r="D13" s="11">
        <v>1</v>
      </c>
      <c r="E13" s="11">
        <v>0</v>
      </c>
      <c r="F13" s="11">
        <v>0</v>
      </c>
      <c r="G13" s="11">
        <v>1</v>
      </c>
      <c r="H13" s="11">
        <v>2</v>
      </c>
      <c r="I13" s="11">
        <v>2</v>
      </c>
      <c r="J13" s="11">
        <v>2</v>
      </c>
      <c r="K13" s="11">
        <v>0</v>
      </c>
      <c r="L13" s="11">
        <v>0</v>
      </c>
      <c r="M13" s="11">
        <v>0</v>
      </c>
      <c r="N13" s="11">
        <v>0</v>
      </c>
      <c r="O13" s="11">
        <v>0</v>
      </c>
      <c r="P13" s="11">
        <v>0</v>
      </c>
      <c r="Q13" s="11">
        <v>0</v>
      </c>
      <c r="R13" s="11">
        <v>2</v>
      </c>
      <c r="S13" s="11">
        <v>0</v>
      </c>
      <c r="T13" s="11">
        <v>0</v>
      </c>
      <c r="U13" s="11">
        <v>0</v>
      </c>
      <c r="V13" s="11">
        <v>0</v>
      </c>
      <c r="W13" s="129">
        <v>16</v>
      </c>
    </row>
    <row r="14" spans="1:23" s="4" customFormat="1" ht="15.75" x14ac:dyDescent="0.25">
      <c r="A14" s="123" t="s">
        <v>34</v>
      </c>
      <c r="B14" s="11">
        <v>2</v>
      </c>
      <c r="C14" s="11">
        <v>1</v>
      </c>
      <c r="D14" s="11">
        <v>7</v>
      </c>
      <c r="E14" s="11">
        <v>0</v>
      </c>
      <c r="F14" s="11">
        <v>0</v>
      </c>
      <c r="G14" s="11">
        <v>10</v>
      </c>
      <c r="H14" s="11">
        <v>13</v>
      </c>
      <c r="I14" s="11">
        <v>3</v>
      </c>
      <c r="J14" s="11">
        <v>10</v>
      </c>
      <c r="K14" s="11">
        <v>1</v>
      </c>
      <c r="L14" s="11">
        <v>0</v>
      </c>
      <c r="M14" s="11">
        <v>1</v>
      </c>
      <c r="N14" s="11">
        <v>4</v>
      </c>
      <c r="O14" s="11">
        <v>0</v>
      </c>
      <c r="P14" s="11">
        <v>9</v>
      </c>
      <c r="Q14" s="11">
        <v>2</v>
      </c>
      <c r="R14" s="11">
        <v>5</v>
      </c>
      <c r="S14" s="11">
        <v>0</v>
      </c>
      <c r="T14" s="11">
        <v>6</v>
      </c>
      <c r="U14" s="11">
        <v>4</v>
      </c>
      <c r="V14" s="11">
        <v>0</v>
      </c>
      <c r="W14" s="129">
        <v>78</v>
      </c>
    </row>
    <row r="15" spans="1:23" s="4" customFormat="1" ht="15.75" x14ac:dyDescent="0.25">
      <c r="A15" s="123" t="s">
        <v>99</v>
      </c>
      <c r="B15" s="11">
        <v>19</v>
      </c>
      <c r="C15" s="11">
        <v>1</v>
      </c>
      <c r="D15" s="11">
        <v>7</v>
      </c>
      <c r="E15" s="11">
        <v>0</v>
      </c>
      <c r="F15" s="11">
        <v>0</v>
      </c>
      <c r="G15" s="11">
        <v>5</v>
      </c>
      <c r="H15" s="11">
        <v>11</v>
      </c>
      <c r="I15" s="11">
        <v>5</v>
      </c>
      <c r="J15" s="11">
        <v>4</v>
      </c>
      <c r="K15" s="11">
        <v>0</v>
      </c>
      <c r="L15" s="11">
        <v>0</v>
      </c>
      <c r="M15" s="11">
        <v>0</v>
      </c>
      <c r="N15" s="11">
        <v>2</v>
      </c>
      <c r="O15" s="11">
        <v>1</v>
      </c>
      <c r="P15" s="11">
        <v>2</v>
      </c>
      <c r="Q15" s="11">
        <v>1</v>
      </c>
      <c r="R15" s="11">
        <v>2</v>
      </c>
      <c r="S15" s="11">
        <v>0</v>
      </c>
      <c r="T15" s="11">
        <v>1</v>
      </c>
      <c r="U15" s="11">
        <v>4</v>
      </c>
      <c r="V15" s="11">
        <v>1</v>
      </c>
      <c r="W15" s="129">
        <v>66</v>
      </c>
    </row>
    <row r="16" spans="1:23" s="4" customFormat="1" ht="15.75" x14ac:dyDescent="0.25">
      <c r="A16" s="123" t="s">
        <v>36</v>
      </c>
      <c r="B16" s="11">
        <v>15</v>
      </c>
      <c r="C16" s="11">
        <v>0</v>
      </c>
      <c r="D16" s="11">
        <v>8</v>
      </c>
      <c r="E16" s="11">
        <v>0</v>
      </c>
      <c r="F16" s="11">
        <v>0</v>
      </c>
      <c r="G16" s="11">
        <v>7</v>
      </c>
      <c r="H16" s="11">
        <v>9</v>
      </c>
      <c r="I16" s="11">
        <v>5</v>
      </c>
      <c r="J16" s="11">
        <v>4</v>
      </c>
      <c r="K16" s="11">
        <v>0</v>
      </c>
      <c r="L16" s="11">
        <v>1</v>
      </c>
      <c r="M16" s="11">
        <v>0</v>
      </c>
      <c r="N16" s="11">
        <v>4</v>
      </c>
      <c r="O16" s="11">
        <v>0</v>
      </c>
      <c r="P16" s="11">
        <v>0</v>
      </c>
      <c r="Q16" s="11">
        <v>3</v>
      </c>
      <c r="R16" s="11">
        <v>15</v>
      </c>
      <c r="S16" s="11">
        <v>0</v>
      </c>
      <c r="T16" s="11">
        <v>1</v>
      </c>
      <c r="U16" s="11">
        <v>5</v>
      </c>
      <c r="V16" s="11">
        <v>0</v>
      </c>
      <c r="W16" s="129">
        <v>77</v>
      </c>
    </row>
    <row r="17" spans="1:23" s="4" customFormat="1" ht="15.75" x14ac:dyDescent="0.25">
      <c r="A17" s="123" t="s">
        <v>490</v>
      </c>
      <c r="B17" s="11">
        <v>3</v>
      </c>
      <c r="C17" s="11">
        <v>0</v>
      </c>
      <c r="D17" s="11">
        <v>2</v>
      </c>
      <c r="E17" s="11">
        <v>0</v>
      </c>
      <c r="F17" s="11">
        <v>1</v>
      </c>
      <c r="G17" s="11">
        <v>1</v>
      </c>
      <c r="H17" s="11">
        <v>3</v>
      </c>
      <c r="I17" s="11">
        <v>5</v>
      </c>
      <c r="J17" s="11">
        <v>0</v>
      </c>
      <c r="K17" s="11">
        <v>3</v>
      </c>
      <c r="L17" s="11">
        <v>0</v>
      </c>
      <c r="M17" s="11">
        <v>0</v>
      </c>
      <c r="N17" s="11">
        <v>0</v>
      </c>
      <c r="O17" s="11">
        <v>1</v>
      </c>
      <c r="P17" s="11">
        <v>0</v>
      </c>
      <c r="Q17" s="11">
        <v>0</v>
      </c>
      <c r="R17" s="11">
        <v>0</v>
      </c>
      <c r="S17" s="11">
        <v>0</v>
      </c>
      <c r="T17" s="11">
        <v>0</v>
      </c>
      <c r="U17" s="11">
        <v>1</v>
      </c>
      <c r="V17" s="11">
        <v>0</v>
      </c>
      <c r="W17" s="129">
        <v>20</v>
      </c>
    </row>
    <row r="18" spans="1:23" s="4" customFormat="1" ht="15.75" x14ac:dyDescent="0.25">
      <c r="A18" s="123" t="s">
        <v>37</v>
      </c>
      <c r="B18" s="11">
        <v>3</v>
      </c>
      <c r="C18" s="11">
        <v>0</v>
      </c>
      <c r="D18" s="11">
        <v>16</v>
      </c>
      <c r="E18" s="11">
        <v>0</v>
      </c>
      <c r="F18" s="11">
        <v>1</v>
      </c>
      <c r="G18" s="11">
        <v>9</v>
      </c>
      <c r="H18" s="11">
        <v>18</v>
      </c>
      <c r="I18" s="11">
        <v>6</v>
      </c>
      <c r="J18" s="11">
        <v>12</v>
      </c>
      <c r="K18" s="11">
        <v>1</v>
      </c>
      <c r="L18" s="11">
        <v>0</v>
      </c>
      <c r="M18" s="11">
        <v>3</v>
      </c>
      <c r="N18" s="11">
        <v>0</v>
      </c>
      <c r="O18" s="11">
        <v>0</v>
      </c>
      <c r="P18" s="11">
        <v>76</v>
      </c>
      <c r="Q18" s="11">
        <v>4</v>
      </c>
      <c r="R18" s="11">
        <v>71</v>
      </c>
      <c r="S18" s="11">
        <v>0</v>
      </c>
      <c r="T18" s="11">
        <v>7</v>
      </c>
      <c r="U18" s="11">
        <v>4</v>
      </c>
      <c r="V18" s="11">
        <v>0</v>
      </c>
      <c r="W18" s="129">
        <v>231</v>
      </c>
    </row>
    <row r="19" spans="1:23" s="4" customFormat="1" ht="15.75" x14ac:dyDescent="0.25">
      <c r="A19" s="123" t="s">
        <v>38</v>
      </c>
      <c r="B19" s="11">
        <v>12</v>
      </c>
      <c r="C19" s="11">
        <v>0</v>
      </c>
      <c r="D19" s="11">
        <v>10</v>
      </c>
      <c r="E19" s="11">
        <v>0</v>
      </c>
      <c r="F19" s="11">
        <v>0</v>
      </c>
      <c r="G19" s="11">
        <v>18</v>
      </c>
      <c r="H19" s="11">
        <v>13</v>
      </c>
      <c r="I19" s="11">
        <v>6</v>
      </c>
      <c r="J19" s="11">
        <v>2</v>
      </c>
      <c r="K19" s="11">
        <v>0</v>
      </c>
      <c r="L19" s="11">
        <v>1</v>
      </c>
      <c r="M19" s="11">
        <v>0</v>
      </c>
      <c r="N19" s="11">
        <v>1</v>
      </c>
      <c r="O19" s="11">
        <v>4</v>
      </c>
      <c r="P19" s="11">
        <v>0</v>
      </c>
      <c r="Q19" s="11">
        <v>1</v>
      </c>
      <c r="R19" s="11">
        <v>61</v>
      </c>
      <c r="S19" s="11">
        <v>0</v>
      </c>
      <c r="T19" s="11">
        <v>3</v>
      </c>
      <c r="U19" s="11">
        <v>2</v>
      </c>
      <c r="V19" s="11">
        <v>1</v>
      </c>
      <c r="W19" s="129">
        <v>135</v>
      </c>
    </row>
    <row r="20" spans="1:23" s="4" customFormat="1" ht="15.75" x14ac:dyDescent="0.25">
      <c r="A20" s="123" t="s">
        <v>39</v>
      </c>
      <c r="B20" s="11">
        <v>2</v>
      </c>
      <c r="C20" s="11">
        <v>0</v>
      </c>
      <c r="D20" s="11">
        <v>6</v>
      </c>
      <c r="E20" s="11">
        <v>0</v>
      </c>
      <c r="F20" s="11">
        <v>1</v>
      </c>
      <c r="G20" s="11">
        <v>5</v>
      </c>
      <c r="H20" s="11">
        <v>6</v>
      </c>
      <c r="I20" s="11">
        <v>2</v>
      </c>
      <c r="J20" s="11">
        <v>1</v>
      </c>
      <c r="K20" s="11">
        <v>0</v>
      </c>
      <c r="L20" s="11">
        <v>0</v>
      </c>
      <c r="M20" s="11">
        <v>1</v>
      </c>
      <c r="N20" s="11">
        <v>1</v>
      </c>
      <c r="O20" s="11">
        <v>2</v>
      </c>
      <c r="P20" s="11">
        <v>1</v>
      </c>
      <c r="Q20" s="11">
        <v>1</v>
      </c>
      <c r="R20" s="11">
        <v>26</v>
      </c>
      <c r="S20" s="11">
        <v>0</v>
      </c>
      <c r="T20" s="11">
        <v>1</v>
      </c>
      <c r="U20" s="11">
        <v>3</v>
      </c>
      <c r="V20" s="11">
        <v>0</v>
      </c>
      <c r="W20" s="129">
        <v>59</v>
      </c>
    </row>
    <row r="21" spans="1:23" s="4" customFormat="1" ht="15.75" x14ac:dyDescent="0.25">
      <c r="A21" s="124" t="s">
        <v>40</v>
      </c>
      <c r="B21" s="11">
        <v>2</v>
      </c>
      <c r="C21" s="11">
        <v>0</v>
      </c>
      <c r="D21" s="11">
        <v>7</v>
      </c>
      <c r="E21" s="11">
        <v>0</v>
      </c>
      <c r="F21" s="11">
        <v>4</v>
      </c>
      <c r="G21" s="11">
        <v>7</v>
      </c>
      <c r="H21" s="11">
        <v>8</v>
      </c>
      <c r="I21" s="11">
        <v>4</v>
      </c>
      <c r="J21" s="11">
        <v>4</v>
      </c>
      <c r="K21" s="11">
        <v>1</v>
      </c>
      <c r="L21" s="11">
        <v>0</v>
      </c>
      <c r="M21" s="11">
        <v>1</v>
      </c>
      <c r="N21" s="11">
        <v>0</v>
      </c>
      <c r="O21" s="11">
        <v>0</v>
      </c>
      <c r="P21" s="11">
        <v>0</v>
      </c>
      <c r="Q21" s="11">
        <v>1</v>
      </c>
      <c r="R21" s="11">
        <v>11</v>
      </c>
      <c r="S21" s="11">
        <v>0</v>
      </c>
      <c r="T21" s="11">
        <v>0</v>
      </c>
      <c r="U21" s="11">
        <v>2</v>
      </c>
      <c r="V21" s="11">
        <v>0</v>
      </c>
      <c r="W21" s="129">
        <v>52</v>
      </c>
    </row>
    <row r="22" spans="1:23" s="4" customFormat="1" ht="15.75" x14ac:dyDescent="0.25">
      <c r="A22" s="124" t="s">
        <v>41</v>
      </c>
      <c r="B22" s="11">
        <v>1</v>
      </c>
      <c r="C22" s="11">
        <v>0</v>
      </c>
      <c r="D22" s="11">
        <v>0</v>
      </c>
      <c r="E22" s="11">
        <v>0</v>
      </c>
      <c r="F22" s="11">
        <v>0</v>
      </c>
      <c r="G22" s="11">
        <v>0</v>
      </c>
      <c r="H22" s="11">
        <v>1</v>
      </c>
      <c r="I22" s="11">
        <v>0</v>
      </c>
      <c r="J22" s="11">
        <v>1</v>
      </c>
      <c r="K22" s="11">
        <v>0</v>
      </c>
      <c r="L22" s="11">
        <v>0</v>
      </c>
      <c r="M22" s="11">
        <v>0</v>
      </c>
      <c r="N22" s="11">
        <v>0</v>
      </c>
      <c r="O22" s="11">
        <v>0</v>
      </c>
      <c r="P22" s="11">
        <v>0</v>
      </c>
      <c r="Q22" s="11">
        <v>0</v>
      </c>
      <c r="R22" s="11">
        <v>0</v>
      </c>
      <c r="S22" s="11">
        <v>0</v>
      </c>
      <c r="T22" s="11">
        <v>0</v>
      </c>
      <c r="U22" s="11">
        <v>3</v>
      </c>
      <c r="V22" s="11">
        <v>0</v>
      </c>
      <c r="W22" s="129">
        <v>6</v>
      </c>
    </row>
    <row r="23" spans="1:23" s="4" customFormat="1" ht="15.75" x14ac:dyDescent="0.25">
      <c r="A23" s="123" t="s">
        <v>42</v>
      </c>
      <c r="B23" s="11">
        <v>1</v>
      </c>
      <c r="C23" s="11">
        <v>0</v>
      </c>
      <c r="D23" s="11">
        <v>4</v>
      </c>
      <c r="E23" s="11">
        <v>0</v>
      </c>
      <c r="F23" s="11">
        <v>0</v>
      </c>
      <c r="G23" s="11">
        <v>3</v>
      </c>
      <c r="H23" s="11">
        <v>3</v>
      </c>
      <c r="I23" s="11">
        <v>3</v>
      </c>
      <c r="J23" s="11">
        <v>14</v>
      </c>
      <c r="K23" s="11">
        <v>2</v>
      </c>
      <c r="L23" s="11">
        <v>2</v>
      </c>
      <c r="M23" s="11">
        <v>0</v>
      </c>
      <c r="N23" s="11">
        <v>0</v>
      </c>
      <c r="O23" s="11">
        <v>2</v>
      </c>
      <c r="P23" s="11">
        <v>0</v>
      </c>
      <c r="Q23" s="11">
        <v>0</v>
      </c>
      <c r="R23" s="11">
        <v>0</v>
      </c>
      <c r="S23" s="11">
        <v>0</v>
      </c>
      <c r="T23" s="11">
        <v>1</v>
      </c>
      <c r="U23" s="11">
        <v>0</v>
      </c>
      <c r="V23" s="11">
        <v>0</v>
      </c>
      <c r="W23" s="129">
        <v>35</v>
      </c>
    </row>
    <row r="24" spans="1:23" s="4" customFormat="1" ht="15.75" x14ac:dyDescent="0.25">
      <c r="A24" s="123" t="s">
        <v>43</v>
      </c>
      <c r="B24" s="11">
        <v>8</v>
      </c>
      <c r="C24" s="11">
        <v>1</v>
      </c>
      <c r="D24" s="11">
        <v>46</v>
      </c>
      <c r="E24" s="11">
        <v>0</v>
      </c>
      <c r="F24" s="11">
        <v>3</v>
      </c>
      <c r="G24" s="11">
        <v>51</v>
      </c>
      <c r="H24" s="11">
        <v>82</v>
      </c>
      <c r="I24" s="11">
        <v>26</v>
      </c>
      <c r="J24" s="11">
        <v>28</v>
      </c>
      <c r="K24" s="11">
        <v>6</v>
      </c>
      <c r="L24" s="11">
        <v>3</v>
      </c>
      <c r="M24" s="11">
        <v>7</v>
      </c>
      <c r="N24" s="11">
        <v>10</v>
      </c>
      <c r="O24" s="11">
        <v>17</v>
      </c>
      <c r="P24" s="11">
        <v>36</v>
      </c>
      <c r="Q24" s="11">
        <v>6</v>
      </c>
      <c r="R24" s="11">
        <v>310</v>
      </c>
      <c r="S24" s="11">
        <v>5</v>
      </c>
      <c r="T24" s="11">
        <v>53</v>
      </c>
      <c r="U24" s="11">
        <v>43</v>
      </c>
      <c r="V24" s="11">
        <v>0</v>
      </c>
      <c r="W24" s="129">
        <v>741</v>
      </c>
    </row>
    <row r="25" spans="1:23" s="4" customFormat="1" ht="18.75" customHeight="1" thickBot="1" x14ac:dyDescent="0.25">
      <c r="A25" s="125" t="s">
        <v>0</v>
      </c>
      <c r="B25" s="130">
        <v>73</v>
      </c>
      <c r="C25" s="130">
        <v>6</v>
      </c>
      <c r="D25" s="130">
        <v>118</v>
      </c>
      <c r="E25" s="130">
        <v>0</v>
      </c>
      <c r="F25" s="130">
        <v>10</v>
      </c>
      <c r="G25" s="130">
        <v>120</v>
      </c>
      <c r="H25" s="130">
        <v>172</v>
      </c>
      <c r="I25" s="130">
        <v>69</v>
      </c>
      <c r="J25" s="130">
        <v>88</v>
      </c>
      <c r="K25" s="132">
        <v>14</v>
      </c>
      <c r="L25" s="132">
        <v>7</v>
      </c>
      <c r="M25" s="132">
        <v>14</v>
      </c>
      <c r="N25" s="132">
        <v>24</v>
      </c>
      <c r="O25" s="132">
        <v>29</v>
      </c>
      <c r="P25" s="132">
        <v>130</v>
      </c>
      <c r="Q25" s="132">
        <v>57</v>
      </c>
      <c r="R25" s="132">
        <v>527</v>
      </c>
      <c r="S25" s="132">
        <v>5</v>
      </c>
      <c r="T25" s="132">
        <v>75</v>
      </c>
      <c r="U25" s="132">
        <v>71</v>
      </c>
      <c r="V25" s="132">
        <v>2</v>
      </c>
      <c r="W25" s="131">
        <v>1611</v>
      </c>
    </row>
    <row r="26" spans="1:23" ht="13.5" customHeight="1" thickTop="1" x14ac:dyDescent="0.2">
      <c r="A26" s="24" t="s">
        <v>211</v>
      </c>
    </row>
    <row r="27" spans="1:23" x14ac:dyDescent="0.2">
      <c r="A27" s="50" t="s">
        <v>186</v>
      </c>
    </row>
  </sheetData>
  <mergeCells count="24">
    <mergeCell ref="A4:W4"/>
    <mergeCell ref="W6:W8"/>
    <mergeCell ref="A2:W2"/>
    <mergeCell ref="B6:B8"/>
    <mergeCell ref="D6:D8"/>
    <mergeCell ref="E6:E8"/>
    <mergeCell ref="H6:H8"/>
    <mergeCell ref="I6:I8"/>
    <mergeCell ref="F6:F8"/>
    <mergeCell ref="G6:G8"/>
    <mergeCell ref="L6:L8"/>
    <mergeCell ref="M6:M8"/>
    <mergeCell ref="O6:O8"/>
    <mergeCell ref="C6:C8"/>
    <mergeCell ref="N6:N8"/>
    <mergeCell ref="R6:R8"/>
    <mergeCell ref="V6:V8"/>
    <mergeCell ref="P6:P8"/>
    <mergeCell ref="Q6:Q8"/>
    <mergeCell ref="J6:J8"/>
    <mergeCell ref="K6:K8"/>
    <mergeCell ref="S6:S8"/>
    <mergeCell ref="T6:T8"/>
    <mergeCell ref="U6:U8"/>
  </mergeCells>
  <phoneticPr fontId="5" type="noConversion"/>
  <pageMargins left="0.7" right="0.7" top="0.75" bottom="0.75" header="0.3" footer="0.3"/>
  <pageSetup paperSize="281" scale="48" orientation="landscape" horizontalDpi="300" verticalDpi="300" r:id="rId1"/>
  <headerFooter alignWithMargins="0">
    <oddFooter>&amp;C25</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rgb="FF003300"/>
    <pageSetUpPr fitToPage="1"/>
  </sheetPr>
  <dimension ref="A1:W28"/>
  <sheetViews>
    <sheetView showGridLines="0" zoomScale="60" zoomScaleNormal="60" workbookViewId="0"/>
  </sheetViews>
  <sheetFormatPr baseColWidth="10" defaultRowHeight="12.75" x14ac:dyDescent="0.2"/>
  <cols>
    <col min="1" max="1" width="23" style="2" customWidth="1"/>
    <col min="2" max="2" width="17.7109375" style="2" customWidth="1"/>
    <col min="3" max="3" width="8.140625" style="2" bestFit="1" customWidth="1"/>
    <col min="4" max="4" width="15.140625" style="2" customWidth="1"/>
    <col min="5" max="5" width="16.28515625" style="2" customWidth="1"/>
    <col min="6" max="6" width="17.42578125" style="2" customWidth="1"/>
    <col min="7" max="7" width="17.140625" style="2" bestFit="1" customWidth="1"/>
    <col min="8" max="8" width="15.5703125" style="2" customWidth="1"/>
    <col min="9" max="9" width="18.5703125" style="2" customWidth="1"/>
    <col min="10" max="10" width="19.7109375" style="2" customWidth="1"/>
    <col min="11" max="11" width="18" style="2" customWidth="1"/>
    <col min="12" max="12" width="19.140625" style="2" customWidth="1"/>
    <col min="13" max="13" width="18.7109375" style="2" customWidth="1"/>
    <col min="14" max="14" width="13.140625" style="2" bestFit="1" customWidth="1"/>
    <col min="15" max="15" width="14.5703125" style="2" customWidth="1"/>
    <col min="16" max="16" width="19.28515625" style="2" customWidth="1"/>
    <col min="17" max="17" width="18.7109375" style="2" customWidth="1"/>
    <col min="18" max="22" width="16.28515625" style="2" customWidth="1"/>
    <col min="23" max="23" width="14.28515625" style="2" customWidth="1"/>
    <col min="24" max="16384" width="11.42578125" style="2"/>
  </cols>
  <sheetData>
    <row r="1" spans="1:23" ht="15.75" x14ac:dyDescent="0.25">
      <c r="A1" s="52" t="str">
        <f>'Cuadro 1'!A3</f>
        <v>Enero</v>
      </c>
    </row>
    <row r="2" spans="1:23" ht="18" customHeight="1" x14ac:dyDescent="0.25">
      <c r="A2" s="525" t="s">
        <v>65</v>
      </c>
      <c r="B2" s="525"/>
      <c r="C2" s="525"/>
      <c r="D2" s="525"/>
      <c r="E2" s="525"/>
      <c r="F2" s="525"/>
      <c r="G2" s="525"/>
      <c r="H2" s="525"/>
      <c r="I2" s="525"/>
      <c r="J2" s="525"/>
      <c r="K2" s="525"/>
      <c r="L2" s="451"/>
      <c r="M2" s="451"/>
      <c r="N2" s="451"/>
      <c r="O2" s="451"/>
      <c r="P2" s="451"/>
      <c r="Q2" s="451"/>
      <c r="R2" s="451"/>
      <c r="S2" s="451"/>
      <c r="T2" s="451"/>
      <c r="U2" s="451"/>
      <c r="V2" s="451"/>
      <c r="W2" s="451"/>
    </row>
    <row r="4" spans="1:23" ht="17.25" customHeight="1" x14ac:dyDescent="0.25">
      <c r="A4" s="525" t="s">
        <v>282</v>
      </c>
      <c r="B4" s="451"/>
      <c r="C4" s="451"/>
      <c r="D4" s="451"/>
      <c r="E4" s="451"/>
      <c r="F4" s="451"/>
      <c r="G4" s="451"/>
      <c r="H4" s="451"/>
      <c r="I4" s="451"/>
      <c r="J4" s="451"/>
      <c r="K4" s="451"/>
      <c r="L4" s="451"/>
      <c r="M4" s="451"/>
      <c r="N4" s="451"/>
      <c r="O4" s="451"/>
      <c r="P4" s="451"/>
      <c r="Q4" s="451"/>
      <c r="R4" s="451"/>
      <c r="S4" s="451"/>
      <c r="T4" s="451"/>
      <c r="U4" s="451"/>
      <c r="V4" s="451"/>
      <c r="W4" s="451"/>
    </row>
    <row r="5" spans="1:23" ht="13.5" thickBot="1" x14ac:dyDescent="0.25"/>
    <row r="6" spans="1:23" s="136" customFormat="1" ht="15" customHeight="1" thickTop="1" x14ac:dyDescent="0.2">
      <c r="A6" s="135"/>
      <c r="B6" s="534" t="s">
        <v>496</v>
      </c>
      <c r="C6" s="534" t="s">
        <v>454</v>
      </c>
      <c r="D6" s="534" t="s">
        <v>497</v>
      </c>
      <c r="E6" s="534" t="s">
        <v>498</v>
      </c>
      <c r="F6" s="534" t="s">
        <v>499</v>
      </c>
      <c r="G6" s="534" t="s">
        <v>458</v>
      </c>
      <c r="H6" s="534" t="s">
        <v>500</v>
      </c>
      <c r="I6" s="534" t="s">
        <v>501</v>
      </c>
      <c r="J6" s="534" t="s">
        <v>502</v>
      </c>
      <c r="K6" s="534" t="s">
        <v>503</v>
      </c>
      <c r="L6" s="534" t="s">
        <v>504</v>
      </c>
      <c r="M6" s="534" t="s">
        <v>505</v>
      </c>
      <c r="N6" s="534" t="s">
        <v>506</v>
      </c>
      <c r="O6" s="534" t="s">
        <v>507</v>
      </c>
      <c r="P6" s="534" t="s">
        <v>508</v>
      </c>
      <c r="Q6" s="534" t="s">
        <v>473</v>
      </c>
      <c r="R6" s="534" t="s">
        <v>509</v>
      </c>
      <c r="S6" s="534" t="s">
        <v>511</v>
      </c>
      <c r="T6" s="534" t="s">
        <v>513</v>
      </c>
      <c r="U6" s="534" t="s">
        <v>518</v>
      </c>
      <c r="V6" s="534" t="s">
        <v>517</v>
      </c>
      <c r="W6" s="537" t="s">
        <v>260</v>
      </c>
    </row>
    <row r="7" spans="1:23" s="136" customFormat="1" ht="15" customHeight="1" x14ac:dyDescent="0.2">
      <c r="A7" s="137" t="s">
        <v>25</v>
      </c>
      <c r="B7" s="535"/>
      <c r="C7" s="535"/>
      <c r="D7" s="535"/>
      <c r="E7" s="535"/>
      <c r="F7" s="535"/>
      <c r="G7" s="535"/>
      <c r="H7" s="535"/>
      <c r="I7" s="535"/>
      <c r="J7" s="535"/>
      <c r="K7" s="535"/>
      <c r="L7" s="535"/>
      <c r="M7" s="535"/>
      <c r="N7" s="535"/>
      <c r="O7" s="535"/>
      <c r="P7" s="535"/>
      <c r="Q7" s="535"/>
      <c r="R7" s="535"/>
      <c r="S7" s="535"/>
      <c r="T7" s="535"/>
      <c r="U7" s="535"/>
      <c r="V7" s="535"/>
      <c r="W7" s="639"/>
    </row>
    <row r="8" spans="1:23" s="136" customFormat="1" ht="24" customHeight="1" x14ac:dyDescent="0.2">
      <c r="A8" s="138"/>
      <c r="B8" s="536"/>
      <c r="C8" s="536"/>
      <c r="D8" s="536"/>
      <c r="E8" s="536"/>
      <c r="F8" s="536"/>
      <c r="G8" s="536"/>
      <c r="H8" s="536"/>
      <c r="I8" s="536"/>
      <c r="J8" s="536"/>
      <c r="K8" s="536"/>
      <c r="L8" s="536"/>
      <c r="M8" s="536"/>
      <c r="N8" s="536"/>
      <c r="O8" s="536"/>
      <c r="P8" s="536"/>
      <c r="Q8" s="536"/>
      <c r="R8" s="536"/>
      <c r="S8" s="536"/>
      <c r="T8" s="536"/>
      <c r="U8" s="536"/>
      <c r="V8" s="536"/>
      <c r="W8" s="607"/>
    </row>
    <row r="9" spans="1:23" s="133" customFormat="1" ht="15.75" x14ac:dyDescent="0.25">
      <c r="A9" s="121" t="s">
        <v>29</v>
      </c>
      <c r="B9" s="11">
        <v>0</v>
      </c>
      <c r="C9" s="11">
        <v>0</v>
      </c>
      <c r="D9" s="11">
        <v>0</v>
      </c>
      <c r="E9" s="11">
        <v>0</v>
      </c>
      <c r="F9" s="11">
        <v>0</v>
      </c>
      <c r="G9" s="11">
        <v>0</v>
      </c>
      <c r="H9" s="11">
        <v>0</v>
      </c>
      <c r="I9" s="11">
        <v>0</v>
      </c>
      <c r="J9" s="11">
        <v>0</v>
      </c>
      <c r="K9" s="11">
        <v>0</v>
      </c>
      <c r="L9" s="11">
        <v>0</v>
      </c>
      <c r="M9" s="11">
        <v>0</v>
      </c>
      <c r="N9" s="11">
        <v>0</v>
      </c>
      <c r="O9" s="11">
        <v>0</v>
      </c>
      <c r="P9" s="11">
        <v>0</v>
      </c>
      <c r="Q9" s="11">
        <v>0</v>
      </c>
      <c r="R9" s="11">
        <v>0</v>
      </c>
      <c r="S9" s="11">
        <v>0</v>
      </c>
      <c r="T9" s="11">
        <v>0</v>
      </c>
      <c r="U9" s="11">
        <v>0</v>
      </c>
      <c r="V9" s="11">
        <v>0</v>
      </c>
      <c r="W9" s="128">
        <v>0</v>
      </c>
    </row>
    <row r="10" spans="1:23" s="133" customFormat="1" ht="15.75" x14ac:dyDescent="0.25">
      <c r="A10" s="123" t="s">
        <v>30</v>
      </c>
      <c r="B10" s="11">
        <v>0</v>
      </c>
      <c r="C10" s="11">
        <v>0</v>
      </c>
      <c r="D10" s="11">
        <v>0</v>
      </c>
      <c r="E10" s="11">
        <v>0</v>
      </c>
      <c r="F10" s="11">
        <v>0</v>
      </c>
      <c r="G10" s="11">
        <v>0</v>
      </c>
      <c r="H10" s="11">
        <v>0</v>
      </c>
      <c r="I10" s="11">
        <v>0</v>
      </c>
      <c r="J10" s="11">
        <v>0</v>
      </c>
      <c r="K10" s="11">
        <v>0</v>
      </c>
      <c r="L10" s="11">
        <v>0</v>
      </c>
      <c r="M10" s="11">
        <v>0</v>
      </c>
      <c r="N10" s="11">
        <v>0</v>
      </c>
      <c r="O10" s="11">
        <v>0</v>
      </c>
      <c r="P10" s="11">
        <v>0</v>
      </c>
      <c r="Q10" s="11">
        <v>0</v>
      </c>
      <c r="R10" s="11">
        <v>0</v>
      </c>
      <c r="S10" s="11">
        <v>0</v>
      </c>
      <c r="T10" s="11">
        <v>0</v>
      </c>
      <c r="U10" s="11">
        <v>0</v>
      </c>
      <c r="V10" s="11">
        <v>0</v>
      </c>
      <c r="W10" s="129">
        <v>0</v>
      </c>
    </row>
    <row r="11" spans="1:23" s="133" customFormat="1" ht="15.75" x14ac:dyDescent="0.25">
      <c r="A11" s="123" t="s">
        <v>31</v>
      </c>
      <c r="B11" s="11">
        <v>0</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29">
        <v>0</v>
      </c>
    </row>
    <row r="12" spans="1:23" s="133" customFormat="1" ht="15.75" x14ac:dyDescent="0.25">
      <c r="A12" s="123" t="s">
        <v>32</v>
      </c>
      <c r="B12" s="11">
        <v>0</v>
      </c>
      <c r="C12" s="11">
        <v>0</v>
      </c>
      <c r="D12" s="11">
        <v>0</v>
      </c>
      <c r="E12" s="11">
        <v>0</v>
      </c>
      <c r="F12" s="11">
        <v>0</v>
      </c>
      <c r="G12" s="11">
        <v>0</v>
      </c>
      <c r="H12" s="11">
        <v>0</v>
      </c>
      <c r="I12" s="11">
        <v>0</v>
      </c>
      <c r="J12" s="11">
        <v>0</v>
      </c>
      <c r="K12" s="11">
        <v>0</v>
      </c>
      <c r="L12" s="11">
        <v>0</v>
      </c>
      <c r="M12" s="11">
        <v>0</v>
      </c>
      <c r="N12" s="11">
        <v>0</v>
      </c>
      <c r="O12" s="11">
        <v>0</v>
      </c>
      <c r="P12" s="11">
        <v>0</v>
      </c>
      <c r="Q12" s="11">
        <v>0</v>
      </c>
      <c r="R12" s="11">
        <v>0</v>
      </c>
      <c r="S12" s="11">
        <v>0</v>
      </c>
      <c r="T12" s="11">
        <v>0</v>
      </c>
      <c r="U12" s="11">
        <v>0</v>
      </c>
      <c r="V12" s="11">
        <v>0</v>
      </c>
      <c r="W12" s="129">
        <v>0</v>
      </c>
    </row>
    <row r="13" spans="1:23" s="133" customFormat="1" ht="15.75" x14ac:dyDescent="0.25">
      <c r="A13" s="123" t="s">
        <v>33</v>
      </c>
      <c r="B13" s="11">
        <v>0</v>
      </c>
      <c r="C13" s="11">
        <v>0</v>
      </c>
      <c r="D13" s="11">
        <v>0</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29">
        <v>0</v>
      </c>
    </row>
    <row r="14" spans="1:23" s="133" customFormat="1" ht="15.75" x14ac:dyDescent="0.25">
      <c r="A14" s="123" t="s">
        <v>34</v>
      </c>
      <c r="B14" s="11">
        <v>0</v>
      </c>
      <c r="C14" s="11">
        <v>0</v>
      </c>
      <c r="D14" s="11">
        <v>1</v>
      </c>
      <c r="E14" s="11">
        <v>0</v>
      </c>
      <c r="F14" s="11">
        <v>0</v>
      </c>
      <c r="G14" s="11">
        <v>0</v>
      </c>
      <c r="H14" s="11">
        <v>0</v>
      </c>
      <c r="I14" s="11">
        <v>0</v>
      </c>
      <c r="J14" s="11">
        <v>0</v>
      </c>
      <c r="K14" s="11">
        <v>0</v>
      </c>
      <c r="L14" s="11">
        <v>0</v>
      </c>
      <c r="M14" s="11">
        <v>0</v>
      </c>
      <c r="N14" s="11">
        <v>0</v>
      </c>
      <c r="O14" s="11">
        <v>0</v>
      </c>
      <c r="P14" s="11">
        <v>0</v>
      </c>
      <c r="Q14" s="11">
        <v>0</v>
      </c>
      <c r="R14" s="11">
        <v>0</v>
      </c>
      <c r="S14" s="11">
        <v>0</v>
      </c>
      <c r="T14" s="11">
        <v>0</v>
      </c>
      <c r="U14" s="11">
        <v>0</v>
      </c>
      <c r="V14" s="11">
        <v>0</v>
      </c>
      <c r="W14" s="129">
        <v>1</v>
      </c>
    </row>
    <row r="15" spans="1:23" s="133" customFormat="1" ht="25.5" x14ac:dyDescent="0.25">
      <c r="A15" s="123" t="s">
        <v>99</v>
      </c>
      <c r="B15" s="11">
        <v>0</v>
      </c>
      <c r="C15" s="11">
        <v>0</v>
      </c>
      <c r="D15" s="11">
        <v>0</v>
      </c>
      <c r="E15" s="11">
        <v>0</v>
      </c>
      <c r="F15" s="11">
        <v>0</v>
      </c>
      <c r="G15" s="11">
        <v>0</v>
      </c>
      <c r="H15" s="11">
        <v>0</v>
      </c>
      <c r="I15" s="11">
        <v>0</v>
      </c>
      <c r="J15" s="11">
        <v>0</v>
      </c>
      <c r="K15" s="11">
        <v>0</v>
      </c>
      <c r="L15" s="11">
        <v>0</v>
      </c>
      <c r="M15" s="11">
        <v>0</v>
      </c>
      <c r="N15" s="11">
        <v>0</v>
      </c>
      <c r="O15" s="11">
        <v>0</v>
      </c>
      <c r="P15" s="11">
        <v>0</v>
      </c>
      <c r="Q15" s="11">
        <v>0</v>
      </c>
      <c r="R15" s="11">
        <v>0</v>
      </c>
      <c r="S15" s="11">
        <v>0</v>
      </c>
      <c r="T15" s="11">
        <v>0</v>
      </c>
      <c r="U15" s="11">
        <v>0</v>
      </c>
      <c r="V15" s="11">
        <v>0</v>
      </c>
      <c r="W15" s="129">
        <v>0</v>
      </c>
    </row>
    <row r="16" spans="1:23" s="133" customFormat="1" ht="15.75" x14ac:dyDescent="0.25">
      <c r="A16" s="123" t="s">
        <v>36</v>
      </c>
      <c r="B16" s="11">
        <v>0</v>
      </c>
      <c r="C16" s="11">
        <v>0</v>
      </c>
      <c r="D16" s="11">
        <v>0</v>
      </c>
      <c r="E16" s="11">
        <v>0</v>
      </c>
      <c r="F16" s="11">
        <v>0</v>
      </c>
      <c r="G16" s="11">
        <v>0</v>
      </c>
      <c r="H16" s="11">
        <v>0</v>
      </c>
      <c r="I16" s="11">
        <v>0</v>
      </c>
      <c r="J16" s="11">
        <v>0</v>
      </c>
      <c r="K16" s="11">
        <v>0</v>
      </c>
      <c r="L16" s="11">
        <v>0</v>
      </c>
      <c r="M16" s="11">
        <v>0</v>
      </c>
      <c r="N16" s="11">
        <v>0</v>
      </c>
      <c r="O16" s="11">
        <v>0</v>
      </c>
      <c r="P16" s="11">
        <v>0</v>
      </c>
      <c r="Q16" s="11">
        <v>0</v>
      </c>
      <c r="R16" s="11">
        <v>0</v>
      </c>
      <c r="S16" s="11">
        <v>0</v>
      </c>
      <c r="T16" s="11">
        <v>1</v>
      </c>
      <c r="U16" s="11">
        <v>0</v>
      </c>
      <c r="V16" s="11">
        <v>0</v>
      </c>
      <c r="W16" s="129">
        <v>1</v>
      </c>
    </row>
    <row r="17" spans="1:23" s="133" customFormat="1" ht="15.75" x14ac:dyDescent="0.25">
      <c r="A17" s="123" t="s">
        <v>490</v>
      </c>
      <c r="B17" s="11">
        <v>0</v>
      </c>
      <c r="C17" s="11">
        <v>0</v>
      </c>
      <c r="D17" s="11">
        <v>0</v>
      </c>
      <c r="E17" s="11">
        <v>0</v>
      </c>
      <c r="F17" s="11">
        <v>0</v>
      </c>
      <c r="G17" s="11">
        <v>0</v>
      </c>
      <c r="H17" s="11">
        <v>0</v>
      </c>
      <c r="I17" s="11">
        <v>0</v>
      </c>
      <c r="J17" s="11">
        <v>0</v>
      </c>
      <c r="K17" s="11">
        <v>0</v>
      </c>
      <c r="L17" s="11">
        <v>0</v>
      </c>
      <c r="M17" s="11">
        <v>0</v>
      </c>
      <c r="N17" s="11">
        <v>0</v>
      </c>
      <c r="O17" s="11">
        <v>0</v>
      </c>
      <c r="P17" s="11">
        <v>0</v>
      </c>
      <c r="Q17" s="11">
        <v>0</v>
      </c>
      <c r="R17" s="11">
        <v>0</v>
      </c>
      <c r="S17" s="11">
        <v>0</v>
      </c>
      <c r="T17" s="11">
        <v>0</v>
      </c>
      <c r="U17" s="11">
        <v>0</v>
      </c>
      <c r="V17" s="11">
        <v>0</v>
      </c>
      <c r="W17" s="129">
        <v>0</v>
      </c>
    </row>
    <row r="18" spans="1:23" s="133" customFormat="1" ht="15.75" x14ac:dyDescent="0.25">
      <c r="A18" s="123" t="s">
        <v>37</v>
      </c>
      <c r="B18" s="11">
        <v>0</v>
      </c>
      <c r="C18" s="11">
        <v>0</v>
      </c>
      <c r="D18" s="11">
        <v>0</v>
      </c>
      <c r="E18" s="11">
        <v>0</v>
      </c>
      <c r="F18" s="11">
        <v>0</v>
      </c>
      <c r="G18" s="11">
        <v>0</v>
      </c>
      <c r="H18" s="11">
        <v>0</v>
      </c>
      <c r="I18" s="11">
        <v>0</v>
      </c>
      <c r="J18" s="11">
        <v>0</v>
      </c>
      <c r="K18" s="11">
        <v>0</v>
      </c>
      <c r="L18" s="11">
        <v>0</v>
      </c>
      <c r="M18" s="11">
        <v>0</v>
      </c>
      <c r="N18" s="11">
        <v>0</v>
      </c>
      <c r="O18" s="11">
        <v>0</v>
      </c>
      <c r="P18" s="11">
        <v>0</v>
      </c>
      <c r="Q18" s="11">
        <v>0</v>
      </c>
      <c r="R18" s="11">
        <v>0</v>
      </c>
      <c r="S18" s="11">
        <v>0</v>
      </c>
      <c r="T18" s="11">
        <v>1</v>
      </c>
      <c r="U18" s="11">
        <v>0</v>
      </c>
      <c r="V18" s="11">
        <v>0</v>
      </c>
      <c r="W18" s="129">
        <v>1</v>
      </c>
    </row>
    <row r="19" spans="1:23" s="133" customFormat="1" ht="15.75" x14ac:dyDescent="0.25">
      <c r="A19" s="123" t="s">
        <v>38</v>
      </c>
      <c r="B19" s="11">
        <v>0</v>
      </c>
      <c r="C19" s="11">
        <v>0</v>
      </c>
      <c r="D19" s="11">
        <v>0</v>
      </c>
      <c r="E19" s="11">
        <v>0</v>
      </c>
      <c r="F19" s="11">
        <v>0</v>
      </c>
      <c r="G19" s="11">
        <v>1</v>
      </c>
      <c r="H19" s="11">
        <v>0</v>
      </c>
      <c r="I19" s="11">
        <v>0</v>
      </c>
      <c r="J19" s="11">
        <v>0</v>
      </c>
      <c r="K19" s="11">
        <v>0</v>
      </c>
      <c r="L19" s="11">
        <v>0</v>
      </c>
      <c r="M19" s="11">
        <v>0</v>
      </c>
      <c r="N19" s="11">
        <v>0</v>
      </c>
      <c r="O19" s="11">
        <v>0</v>
      </c>
      <c r="P19" s="11">
        <v>0</v>
      </c>
      <c r="Q19" s="11">
        <v>0</v>
      </c>
      <c r="R19" s="11">
        <v>0</v>
      </c>
      <c r="S19" s="11">
        <v>0</v>
      </c>
      <c r="T19" s="11">
        <v>0</v>
      </c>
      <c r="U19" s="11">
        <v>0</v>
      </c>
      <c r="V19" s="11">
        <v>0</v>
      </c>
      <c r="W19" s="129">
        <v>1</v>
      </c>
    </row>
    <row r="20" spans="1:23" s="133" customFormat="1" ht="15.75" x14ac:dyDescent="0.25">
      <c r="A20" s="123" t="s">
        <v>39</v>
      </c>
      <c r="B20" s="11">
        <v>0</v>
      </c>
      <c r="C20" s="11">
        <v>0</v>
      </c>
      <c r="D20" s="11">
        <v>0</v>
      </c>
      <c r="E20" s="11">
        <v>0</v>
      </c>
      <c r="F20" s="11">
        <v>0</v>
      </c>
      <c r="G20" s="11">
        <v>0</v>
      </c>
      <c r="H20" s="11">
        <v>0</v>
      </c>
      <c r="I20" s="11">
        <v>0</v>
      </c>
      <c r="J20" s="11">
        <v>0</v>
      </c>
      <c r="K20" s="11">
        <v>0</v>
      </c>
      <c r="L20" s="11">
        <v>0</v>
      </c>
      <c r="M20" s="11">
        <v>0</v>
      </c>
      <c r="N20" s="11">
        <v>0</v>
      </c>
      <c r="O20" s="11">
        <v>0</v>
      </c>
      <c r="P20" s="11">
        <v>0</v>
      </c>
      <c r="Q20" s="11">
        <v>0</v>
      </c>
      <c r="R20" s="11">
        <v>0</v>
      </c>
      <c r="S20" s="11">
        <v>0</v>
      </c>
      <c r="T20" s="11">
        <v>0</v>
      </c>
      <c r="U20" s="11">
        <v>0</v>
      </c>
      <c r="V20" s="11">
        <v>0</v>
      </c>
      <c r="W20" s="129">
        <v>0</v>
      </c>
    </row>
    <row r="21" spans="1:23" s="133" customFormat="1" ht="15.75" x14ac:dyDescent="0.25">
      <c r="A21" s="124" t="s">
        <v>40</v>
      </c>
      <c r="B21" s="11">
        <v>0</v>
      </c>
      <c r="C21" s="11">
        <v>0</v>
      </c>
      <c r="D21" s="11">
        <v>0</v>
      </c>
      <c r="E21" s="11">
        <v>0</v>
      </c>
      <c r="F21" s="11">
        <v>0</v>
      </c>
      <c r="G21" s="11">
        <v>0</v>
      </c>
      <c r="H21" s="11">
        <v>0</v>
      </c>
      <c r="I21" s="11">
        <v>0</v>
      </c>
      <c r="J21" s="11">
        <v>0</v>
      </c>
      <c r="K21" s="11">
        <v>0</v>
      </c>
      <c r="L21" s="11">
        <v>0</v>
      </c>
      <c r="M21" s="11">
        <v>0</v>
      </c>
      <c r="N21" s="11">
        <v>0</v>
      </c>
      <c r="O21" s="11">
        <v>0</v>
      </c>
      <c r="P21" s="11">
        <v>0</v>
      </c>
      <c r="Q21" s="11">
        <v>0</v>
      </c>
      <c r="R21" s="11">
        <v>0</v>
      </c>
      <c r="S21" s="11">
        <v>0</v>
      </c>
      <c r="T21" s="11">
        <v>0</v>
      </c>
      <c r="U21" s="11">
        <v>0</v>
      </c>
      <c r="V21" s="11">
        <v>0</v>
      </c>
      <c r="W21" s="129">
        <v>0</v>
      </c>
    </row>
    <row r="22" spans="1:23" s="133" customFormat="1" ht="25.5" x14ac:dyDescent="0.25">
      <c r="A22" s="124" t="s">
        <v>41</v>
      </c>
      <c r="B22" s="11">
        <v>0</v>
      </c>
      <c r="C22" s="11">
        <v>0</v>
      </c>
      <c r="D22" s="11">
        <v>0</v>
      </c>
      <c r="E22" s="11">
        <v>0</v>
      </c>
      <c r="F22" s="11">
        <v>0</v>
      </c>
      <c r="G22" s="11">
        <v>0</v>
      </c>
      <c r="H22" s="11">
        <v>0</v>
      </c>
      <c r="I22" s="11">
        <v>0</v>
      </c>
      <c r="J22" s="11">
        <v>0</v>
      </c>
      <c r="K22" s="11">
        <v>0</v>
      </c>
      <c r="L22" s="11">
        <v>0</v>
      </c>
      <c r="M22" s="11">
        <v>0</v>
      </c>
      <c r="N22" s="11">
        <v>0</v>
      </c>
      <c r="O22" s="11">
        <v>0</v>
      </c>
      <c r="P22" s="11">
        <v>0</v>
      </c>
      <c r="Q22" s="11">
        <v>0</v>
      </c>
      <c r="R22" s="11">
        <v>0</v>
      </c>
      <c r="S22" s="11">
        <v>0</v>
      </c>
      <c r="T22" s="11">
        <v>0</v>
      </c>
      <c r="U22" s="11">
        <v>0</v>
      </c>
      <c r="V22" s="11">
        <v>0</v>
      </c>
      <c r="W22" s="129">
        <v>0</v>
      </c>
    </row>
    <row r="23" spans="1:23" s="133" customFormat="1" ht="25.5" x14ac:dyDescent="0.25">
      <c r="A23" s="123" t="s">
        <v>42</v>
      </c>
      <c r="B23" s="11">
        <v>0</v>
      </c>
      <c r="C23" s="11">
        <v>0</v>
      </c>
      <c r="D23" s="11">
        <v>0</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29">
        <v>0</v>
      </c>
    </row>
    <row r="24" spans="1:23" s="133" customFormat="1" ht="25.5" x14ac:dyDescent="0.25">
      <c r="A24" s="123" t="s">
        <v>43</v>
      </c>
      <c r="B24" s="11">
        <v>0</v>
      </c>
      <c r="C24" s="11">
        <v>0</v>
      </c>
      <c r="D24" s="11">
        <v>2</v>
      </c>
      <c r="E24" s="11">
        <v>0</v>
      </c>
      <c r="F24" s="11">
        <v>0</v>
      </c>
      <c r="G24" s="11">
        <v>2</v>
      </c>
      <c r="H24" s="11">
        <v>1</v>
      </c>
      <c r="I24" s="11">
        <v>0</v>
      </c>
      <c r="J24" s="11">
        <v>0</v>
      </c>
      <c r="K24" s="11">
        <v>0</v>
      </c>
      <c r="L24" s="11">
        <v>1</v>
      </c>
      <c r="M24" s="11">
        <v>0</v>
      </c>
      <c r="N24" s="11">
        <v>10</v>
      </c>
      <c r="O24" s="11">
        <v>2</v>
      </c>
      <c r="P24" s="11">
        <v>4</v>
      </c>
      <c r="Q24" s="11">
        <v>3</v>
      </c>
      <c r="R24" s="11">
        <v>24</v>
      </c>
      <c r="S24" s="11">
        <v>3</v>
      </c>
      <c r="T24" s="11">
        <v>144</v>
      </c>
      <c r="U24" s="11">
        <v>0</v>
      </c>
      <c r="V24" s="11">
        <v>0</v>
      </c>
      <c r="W24" s="129">
        <v>196</v>
      </c>
    </row>
    <row r="25" spans="1:23" s="133" customFormat="1" ht="18.75" customHeight="1" thickBot="1" x14ac:dyDescent="0.25">
      <c r="A25" s="125" t="s">
        <v>0</v>
      </c>
      <c r="B25" s="130">
        <v>0</v>
      </c>
      <c r="C25" s="130">
        <v>0</v>
      </c>
      <c r="D25" s="130">
        <v>3</v>
      </c>
      <c r="E25" s="130">
        <v>0</v>
      </c>
      <c r="F25" s="130">
        <v>0</v>
      </c>
      <c r="G25" s="130">
        <v>3</v>
      </c>
      <c r="H25" s="130">
        <v>1</v>
      </c>
      <c r="I25" s="130">
        <v>0</v>
      </c>
      <c r="J25" s="130">
        <v>0</v>
      </c>
      <c r="K25" s="132">
        <v>0</v>
      </c>
      <c r="L25" s="132">
        <v>1</v>
      </c>
      <c r="M25" s="132">
        <v>0</v>
      </c>
      <c r="N25" s="132">
        <v>10</v>
      </c>
      <c r="O25" s="132">
        <v>2</v>
      </c>
      <c r="P25" s="132">
        <v>4</v>
      </c>
      <c r="Q25" s="132">
        <v>3</v>
      </c>
      <c r="R25" s="132">
        <v>24</v>
      </c>
      <c r="S25" s="131">
        <v>3</v>
      </c>
      <c r="T25" s="131">
        <v>146</v>
      </c>
      <c r="U25" s="131">
        <v>0</v>
      </c>
      <c r="V25" s="131">
        <v>0</v>
      </c>
      <c r="W25" s="131">
        <v>200</v>
      </c>
    </row>
    <row r="26" spans="1:23" ht="24.75" customHeight="1" thickTop="1" x14ac:dyDescent="0.2">
      <c r="A26" s="640" t="s">
        <v>296</v>
      </c>
      <c r="B26" s="641"/>
      <c r="C26" s="641"/>
      <c r="D26" s="641"/>
      <c r="E26" s="641"/>
      <c r="F26" s="641"/>
      <c r="G26" s="641"/>
      <c r="H26" s="641"/>
      <c r="I26" s="641"/>
      <c r="J26" s="641"/>
      <c r="K26" s="641"/>
      <c r="L26" s="641"/>
      <c r="M26" s="641"/>
      <c r="N26" s="641"/>
      <c r="O26" s="641"/>
      <c r="P26" s="641"/>
      <c r="Q26" s="641"/>
      <c r="R26" s="641"/>
      <c r="S26" s="641"/>
      <c r="T26" s="641"/>
      <c r="U26" s="641"/>
      <c r="V26" s="641"/>
      <c r="W26" s="641"/>
    </row>
    <row r="27" spans="1:23" x14ac:dyDescent="0.2">
      <c r="A27" s="50" t="s">
        <v>186</v>
      </c>
    </row>
    <row r="28" spans="1:23" x14ac:dyDescent="0.2">
      <c r="A28" s="24"/>
    </row>
  </sheetData>
  <mergeCells count="25">
    <mergeCell ref="A2:W2"/>
    <mergeCell ref="A4:W4"/>
    <mergeCell ref="B6:B8"/>
    <mergeCell ref="D6:D8"/>
    <mergeCell ref="E6:E8"/>
    <mergeCell ref="H6:H8"/>
    <mergeCell ref="I6:I8"/>
    <mergeCell ref="F6:F8"/>
    <mergeCell ref="G6:G8"/>
    <mergeCell ref="R6:R8"/>
    <mergeCell ref="L6:L8"/>
    <mergeCell ref="M6:M8"/>
    <mergeCell ref="O6:O8"/>
    <mergeCell ref="P6:P8"/>
    <mergeCell ref="Q6:Q8"/>
    <mergeCell ref="J6:J8"/>
    <mergeCell ref="W6:W8"/>
    <mergeCell ref="A26:W26"/>
    <mergeCell ref="K6:K8"/>
    <mergeCell ref="C6:C8"/>
    <mergeCell ref="N6:N8"/>
    <mergeCell ref="S6:S8"/>
    <mergeCell ref="T6:T8"/>
    <mergeCell ref="U6:U8"/>
    <mergeCell ref="V6:V8"/>
  </mergeCells>
  <pageMargins left="0.7" right="0.7" top="0.75" bottom="0.75" header="0.3" footer="0.3"/>
  <pageSetup paperSize="281" scale="47" orientation="landscape" horizontalDpi="300" verticalDpi="300"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3300"/>
    <pageSetUpPr fitToPage="1"/>
  </sheetPr>
  <dimension ref="A1:H18"/>
  <sheetViews>
    <sheetView showGridLines="0" zoomScale="90" zoomScaleNormal="90" workbookViewId="0"/>
  </sheetViews>
  <sheetFormatPr baseColWidth="10" defaultRowHeight="12.75" x14ac:dyDescent="0.2"/>
  <cols>
    <col min="1" max="1" width="38.7109375" style="185" customWidth="1"/>
    <col min="2" max="2" width="18.7109375" style="185" customWidth="1"/>
    <col min="3" max="3" width="18" style="185" customWidth="1"/>
    <col min="4" max="4" width="12.85546875" style="185" customWidth="1"/>
    <col min="5" max="5" width="20" style="185" customWidth="1"/>
    <col min="6" max="6" width="23" style="185" customWidth="1"/>
    <col min="7" max="7" width="11.42578125" style="185" customWidth="1"/>
    <col min="8" max="8" width="21.28515625" style="191" customWidth="1"/>
    <col min="9" max="16384" width="11.42578125" style="185"/>
  </cols>
  <sheetData>
    <row r="1" spans="1:8" ht="19.5" x14ac:dyDescent="0.35">
      <c r="A1" s="188" t="s">
        <v>379</v>
      </c>
      <c r="E1" s="189"/>
      <c r="F1" s="189"/>
      <c r="G1" s="190"/>
      <c r="H1" s="190"/>
    </row>
    <row r="2" spans="1:8" ht="19.5" x14ac:dyDescent="0.35">
      <c r="A2" s="192"/>
      <c r="E2" s="189"/>
      <c r="F2" s="189"/>
      <c r="G2" s="190"/>
      <c r="H2" s="190"/>
    </row>
    <row r="3" spans="1:8" ht="16.5" customHeight="1" x14ac:dyDescent="0.25">
      <c r="A3" s="193" t="s">
        <v>387</v>
      </c>
    </row>
    <row r="4" spans="1:8" ht="18" customHeight="1" x14ac:dyDescent="0.25">
      <c r="A4" s="433" t="s">
        <v>46</v>
      </c>
      <c r="B4" s="434"/>
      <c r="C4" s="434"/>
      <c r="D4" s="434"/>
      <c r="E4" s="434"/>
      <c r="F4" s="434"/>
      <c r="G4" s="434"/>
    </row>
    <row r="5" spans="1:8" ht="13.5" customHeight="1" x14ac:dyDescent="0.2"/>
    <row r="6" spans="1:8" ht="30.75" customHeight="1" x14ac:dyDescent="0.25">
      <c r="A6" s="433" t="s">
        <v>351</v>
      </c>
      <c r="B6" s="433"/>
      <c r="C6" s="433"/>
      <c r="D6" s="433"/>
      <c r="E6" s="433"/>
      <c r="F6" s="433"/>
      <c r="G6" s="433"/>
      <c r="H6" s="434"/>
    </row>
    <row r="7" spans="1:8" ht="13.5" thickBot="1" x14ac:dyDescent="0.25"/>
    <row r="8" spans="1:8" s="194" customFormat="1" ht="32.25" customHeight="1" thickTop="1" x14ac:dyDescent="0.2">
      <c r="A8" s="431" t="s">
        <v>161</v>
      </c>
      <c r="B8" s="435" t="s">
        <v>231</v>
      </c>
      <c r="C8" s="436"/>
      <c r="D8" s="437"/>
      <c r="E8" s="438" t="s">
        <v>220</v>
      </c>
      <c r="F8" s="439"/>
      <c r="G8" s="440"/>
      <c r="H8" s="429" t="s">
        <v>232</v>
      </c>
    </row>
    <row r="9" spans="1:8" s="194" customFormat="1" ht="28.5" customHeight="1" x14ac:dyDescent="0.2">
      <c r="A9" s="432"/>
      <c r="B9" s="195" t="s">
        <v>152</v>
      </c>
      <c r="C9" s="195" t="s">
        <v>153</v>
      </c>
      <c r="D9" s="196" t="s">
        <v>0</v>
      </c>
      <c r="E9" s="197" t="s">
        <v>95</v>
      </c>
      <c r="F9" s="197" t="s">
        <v>196</v>
      </c>
      <c r="G9" s="196" t="s">
        <v>0</v>
      </c>
      <c r="H9" s="430"/>
    </row>
    <row r="10" spans="1:8" s="194" customFormat="1" ht="15.75" customHeight="1" x14ac:dyDescent="0.25">
      <c r="A10" s="198" t="s">
        <v>102</v>
      </c>
      <c r="B10" s="199">
        <v>937799</v>
      </c>
      <c r="C10" s="199">
        <v>98863</v>
      </c>
      <c r="D10" s="199">
        <v>1036662</v>
      </c>
      <c r="E10" s="199">
        <v>516327</v>
      </c>
      <c r="F10" s="199">
        <v>15686</v>
      </c>
      <c r="G10" s="199">
        <v>532013</v>
      </c>
      <c r="H10" s="199">
        <v>1568675</v>
      </c>
    </row>
    <row r="11" spans="1:8" s="194" customFormat="1" ht="15.75" customHeight="1" x14ac:dyDescent="0.25">
      <c r="A11" s="200" t="s">
        <v>101</v>
      </c>
      <c r="B11" s="199"/>
      <c r="C11" s="199"/>
      <c r="D11" s="199">
        <v>0</v>
      </c>
      <c r="E11" s="199"/>
      <c r="F11" s="199"/>
      <c r="G11" s="199">
        <v>0</v>
      </c>
      <c r="H11" s="199">
        <v>0</v>
      </c>
    </row>
    <row r="12" spans="1:8" s="194" customFormat="1" ht="15.75" customHeight="1" x14ac:dyDescent="0.25">
      <c r="A12" s="200" t="s">
        <v>103</v>
      </c>
      <c r="B12" s="199"/>
      <c r="C12" s="199"/>
      <c r="D12" s="199">
        <v>0</v>
      </c>
      <c r="E12" s="199"/>
      <c r="F12" s="199"/>
      <c r="G12" s="199">
        <v>0</v>
      </c>
      <c r="H12" s="199">
        <v>0</v>
      </c>
    </row>
    <row r="13" spans="1:8" s="194" customFormat="1" ht="15.75" customHeight="1" x14ac:dyDescent="0.25">
      <c r="A13" s="200" t="s">
        <v>110</v>
      </c>
      <c r="B13" s="199"/>
      <c r="C13" s="199"/>
      <c r="D13" s="199">
        <v>0</v>
      </c>
      <c r="E13" s="199"/>
      <c r="F13" s="199"/>
      <c r="G13" s="201">
        <v>0</v>
      </c>
      <c r="H13" s="201">
        <v>0</v>
      </c>
    </row>
    <row r="14" spans="1:8" s="194" customFormat="1" ht="16.5" thickBot="1" x14ac:dyDescent="0.3">
      <c r="A14" s="202" t="s">
        <v>0</v>
      </c>
      <c r="B14" s="203">
        <v>937799</v>
      </c>
      <c r="C14" s="203">
        <v>98863</v>
      </c>
      <c r="D14" s="203">
        <v>1036662</v>
      </c>
      <c r="E14" s="203">
        <v>516327</v>
      </c>
      <c r="F14" s="203">
        <v>15686</v>
      </c>
      <c r="G14" s="203">
        <v>532013</v>
      </c>
      <c r="H14" s="203">
        <v>1568675</v>
      </c>
    </row>
    <row r="15" spans="1:8" ht="24.95" customHeight="1" thickTop="1" x14ac:dyDescent="0.2">
      <c r="A15" s="427" t="s">
        <v>151</v>
      </c>
      <c r="B15" s="427"/>
      <c r="C15" s="427"/>
      <c r="D15" s="427"/>
      <c r="E15" s="427"/>
      <c r="F15" s="427"/>
      <c r="G15" s="427"/>
      <c r="H15" s="428"/>
    </row>
    <row r="16" spans="1:8" x14ac:dyDescent="0.2">
      <c r="A16" s="204" t="s">
        <v>352</v>
      </c>
    </row>
    <row r="17" spans="1:1" x14ac:dyDescent="0.2">
      <c r="A17" s="204" t="s">
        <v>154</v>
      </c>
    </row>
    <row r="18" spans="1:1" x14ac:dyDescent="0.2">
      <c r="A18" s="205" t="s">
        <v>199</v>
      </c>
    </row>
  </sheetData>
  <mergeCells count="7">
    <mergeCell ref="A15:H15"/>
    <mergeCell ref="H8:H9"/>
    <mergeCell ref="A8:A9"/>
    <mergeCell ref="A4:G4"/>
    <mergeCell ref="B8:D8"/>
    <mergeCell ref="E8:G8"/>
    <mergeCell ref="A6:H6"/>
  </mergeCells>
  <pageMargins left="1.1023622047244095" right="1.1023622047244095" top="1.5354330708661419" bottom="0.74803149606299213" header="0.31496062992125984" footer="0.31496062992125984"/>
  <pageSetup paperSize="281" scale="85" orientation="landscape" r:id="rId1"/>
  <headerFooter>
    <oddFooter>&amp;C1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rgb="FF003300"/>
    <pageSetUpPr fitToPage="1"/>
  </sheetPr>
  <dimension ref="A1:U27"/>
  <sheetViews>
    <sheetView showGridLines="0" zoomScale="85" zoomScaleNormal="85" workbookViewId="0"/>
  </sheetViews>
  <sheetFormatPr baseColWidth="10" defaultRowHeight="12.75" x14ac:dyDescent="0.2"/>
  <cols>
    <col min="1" max="1" width="32.140625" style="2" customWidth="1"/>
    <col min="2" max="3" width="10.42578125" style="2" customWidth="1"/>
    <col min="4" max="4" width="8.5703125" style="2" customWidth="1"/>
    <col min="5" max="6" width="10.42578125" style="2" customWidth="1"/>
    <col min="7" max="7" width="8.5703125" style="2" customWidth="1"/>
    <col min="8" max="9" width="10.42578125" style="2" customWidth="1"/>
    <col min="10" max="10" width="8.5703125" style="2" customWidth="1"/>
    <col min="11" max="12" width="10.42578125" style="2" customWidth="1"/>
    <col min="13" max="13" width="8.5703125" style="2" customWidth="1"/>
    <col min="14" max="15" width="10.42578125" style="2" customWidth="1"/>
    <col min="16" max="16" width="8.5703125" style="2" customWidth="1"/>
    <col min="17" max="16384" width="11.42578125" style="2"/>
  </cols>
  <sheetData>
    <row r="1" spans="1:21" ht="15.75" x14ac:dyDescent="0.25">
      <c r="A1" s="52" t="str">
        <f>'Cuadro 1'!A3</f>
        <v>Enero</v>
      </c>
    </row>
    <row r="2" spans="1:21" ht="18" customHeight="1" x14ac:dyDescent="0.25">
      <c r="A2" s="524" t="s">
        <v>66</v>
      </c>
      <c r="B2" s="642"/>
      <c r="C2" s="642"/>
      <c r="D2" s="642"/>
      <c r="E2" s="642"/>
      <c r="F2" s="642"/>
      <c r="G2" s="642"/>
      <c r="H2" s="642"/>
      <c r="I2" s="642"/>
      <c r="J2" s="642"/>
      <c r="K2" s="642"/>
      <c r="L2" s="642"/>
      <c r="M2" s="642"/>
      <c r="N2" s="642"/>
      <c r="O2" s="642"/>
      <c r="P2" s="642"/>
    </row>
    <row r="3" spans="1:21" ht="12.75" customHeight="1" x14ac:dyDescent="0.2"/>
    <row r="4" spans="1:21" ht="15.75" customHeight="1" x14ac:dyDescent="0.25">
      <c r="A4" s="525" t="s">
        <v>135</v>
      </c>
      <c r="B4" s="518"/>
      <c r="C4" s="518"/>
      <c r="D4" s="518"/>
      <c r="E4" s="518"/>
      <c r="F4" s="518"/>
      <c r="G4" s="518"/>
      <c r="H4" s="518"/>
      <c r="I4" s="518"/>
      <c r="J4" s="518"/>
      <c r="K4" s="518"/>
      <c r="L4" s="518"/>
      <c r="M4" s="518"/>
      <c r="N4" s="518"/>
      <c r="O4" s="518"/>
      <c r="P4" s="518"/>
    </row>
    <row r="5" spans="1:21" ht="13.5" customHeight="1" thickBot="1" x14ac:dyDescent="0.25"/>
    <row r="6" spans="1:21" s="133" customFormat="1" ht="15" customHeight="1" thickTop="1" x14ac:dyDescent="0.2">
      <c r="A6" s="40"/>
      <c r="B6" s="32" t="s">
        <v>141</v>
      </c>
      <c r="C6" s="32"/>
      <c r="D6" s="32"/>
      <c r="E6" s="32"/>
      <c r="F6" s="32"/>
      <c r="G6" s="32"/>
      <c r="H6" s="32"/>
      <c r="I6" s="32"/>
      <c r="J6" s="32"/>
      <c r="K6" s="32"/>
      <c r="L6" s="32"/>
      <c r="M6" s="288"/>
      <c r="N6" s="32" t="s">
        <v>142</v>
      </c>
      <c r="O6" s="32"/>
      <c r="P6" s="32"/>
      <c r="Q6" s="288"/>
      <c r="R6" s="289"/>
      <c r="S6" s="604" t="s">
        <v>184</v>
      </c>
      <c r="T6" s="229"/>
      <c r="U6" s="289"/>
    </row>
    <row r="7" spans="1:21" s="133" customFormat="1" ht="15" customHeight="1" x14ac:dyDescent="0.2">
      <c r="A7" s="37" t="s">
        <v>25</v>
      </c>
      <c r="B7" s="274" t="s">
        <v>1</v>
      </c>
      <c r="C7" s="290"/>
      <c r="D7" s="290"/>
      <c r="E7" s="291"/>
      <c r="F7" s="274" t="s">
        <v>136</v>
      </c>
      <c r="G7" s="290"/>
      <c r="H7" s="290"/>
      <c r="I7" s="291"/>
      <c r="J7" s="274" t="s">
        <v>0</v>
      </c>
      <c r="K7" s="290"/>
      <c r="L7" s="290"/>
      <c r="M7" s="291"/>
      <c r="N7" s="292" t="s">
        <v>2</v>
      </c>
      <c r="O7" s="29"/>
      <c r="P7" s="29"/>
      <c r="Q7" s="273"/>
      <c r="R7" s="293"/>
      <c r="S7" s="643"/>
      <c r="T7" s="294"/>
      <c r="U7" s="295"/>
    </row>
    <row r="8" spans="1:21" s="133" customFormat="1" ht="15" customHeight="1" x14ac:dyDescent="0.2">
      <c r="A8" s="296"/>
      <c r="B8" s="138" t="s">
        <v>3</v>
      </c>
      <c r="C8" s="138" t="s">
        <v>4</v>
      </c>
      <c r="D8" s="297" t="s">
        <v>492</v>
      </c>
      <c r="E8" s="138" t="s">
        <v>0</v>
      </c>
      <c r="F8" s="138" t="s">
        <v>3</v>
      </c>
      <c r="G8" s="138" t="s">
        <v>4</v>
      </c>
      <c r="H8" s="297" t="s">
        <v>492</v>
      </c>
      <c r="I8" s="138" t="s">
        <v>0</v>
      </c>
      <c r="J8" s="138" t="s">
        <v>3</v>
      </c>
      <c r="K8" s="138" t="s">
        <v>4</v>
      </c>
      <c r="L8" s="297" t="s">
        <v>492</v>
      </c>
      <c r="M8" s="138" t="s">
        <v>0</v>
      </c>
      <c r="N8" s="138" t="s">
        <v>3</v>
      </c>
      <c r="O8" s="138" t="s">
        <v>4</v>
      </c>
      <c r="P8" s="297" t="s">
        <v>492</v>
      </c>
      <c r="Q8" s="138" t="s">
        <v>0</v>
      </c>
      <c r="R8" s="298" t="s">
        <v>3</v>
      </c>
      <c r="S8" s="298" t="s">
        <v>4</v>
      </c>
      <c r="T8" s="299" t="s">
        <v>492</v>
      </c>
      <c r="U8" s="287" t="s">
        <v>0</v>
      </c>
    </row>
    <row r="9" spans="1:21" s="133" customFormat="1" ht="18.75" customHeight="1" x14ac:dyDescent="0.25">
      <c r="A9" s="33" t="s">
        <v>29</v>
      </c>
      <c r="B9" s="11">
        <v>8</v>
      </c>
      <c r="C9" s="11">
        <v>3</v>
      </c>
      <c r="D9" s="11">
        <v>0</v>
      </c>
      <c r="E9" s="11">
        <f>SUM(B9:D9)</f>
        <v>11</v>
      </c>
      <c r="F9" s="11">
        <v>0</v>
      </c>
      <c r="G9" s="11">
        <v>1</v>
      </c>
      <c r="H9" s="321">
        <v>0</v>
      </c>
      <c r="I9" s="321">
        <f>SUM(F9:H9)</f>
        <v>1</v>
      </c>
      <c r="J9" s="11">
        <f>B9+F9</f>
        <v>8</v>
      </c>
      <c r="K9" s="11">
        <f>C9+G9</f>
        <v>4</v>
      </c>
      <c r="L9" s="321">
        <v>0</v>
      </c>
      <c r="M9" s="321">
        <f>SUM(J9:L9)</f>
        <v>12</v>
      </c>
      <c r="N9" s="11">
        <v>0</v>
      </c>
      <c r="O9" s="11">
        <v>0</v>
      </c>
      <c r="P9" s="321">
        <v>0</v>
      </c>
      <c r="Q9" s="321">
        <f>SUM(N9:P9)</f>
        <v>0</v>
      </c>
      <c r="R9" s="20">
        <f>SUM(J9,N9)</f>
        <v>8</v>
      </c>
      <c r="S9" s="20">
        <f>SUM(K9,O9)</f>
        <v>4</v>
      </c>
      <c r="T9" s="20">
        <f>SUM(L9,P9)</f>
        <v>0</v>
      </c>
      <c r="U9" s="21">
        <f>SUM(M9,Q9)</f>
        <v>12</v>
      </c>
    </row>
    <row r="10" spans="1:21" s="133" customFormat="1" ht="18.75" customHeight="1" x14ac:dyDescent="0.25">
      <c r="A10" s="34" t="s">
        <v>30</v>
      </c>
      <c r="B10" s="11">
        <v>5</v>
      </c>
      <c r="C10" s="11">
        <v>2</v>
      </c>
      <c r="D10" s="11">
        <v>0</v>
      </c>
      <c r="E10" s="11">
        <f t="shared" ref="E10:E26" si="0">SUM(B10:D10)</f>
        <v>7</v>
      </c>
      <c r="F10" s="11">
        <v>0</v>
      </c>
      <c r="G10" s="11">
        <v>0</v>
      </c>
      <c r="H10" s="321">
        <v>0</v>
      </c>
      <c r="I10" s="321">
        <f t="shared" ref="I10:I26" si="1">SUM(F10:H10)</f>
        <v>0</v>
      </c>
      <c r="J10" s="11">
        <f t="shared" ref="J10:J26" si="2">B10+F10</f>
        <v>5</v>
      </c>
      <c r="K10" s="11">
        <f t="shared" ref="K10:K26" si="3">C10+G10</f>
        <v>2</v>
      </c>
      <c r="L10" s="321">
        <v>0</v>
      </c>
      <c r="M10" s="321">
        <f t="shared" ref="M10:M26" si="4">SUM(J10:L10)</f>
        <v>7</v>
      </c>
      <c r="N10" s="11">
        <v>1</v>
      </c>
      <c r="O10" s="11">
        <v>2</v>
      </c>
      <c r="P10" s="321">
        <v>0</v>
      </c>
      <c r="Q10" s="321">
        <f t="shared" ref="Q10:Q26" si="5">SUM(N10:P10)</f>
        <v>3</v>
      </c>
      <c r="R10" s="20">
        <f t="shared" ref="R10:U25" si="6">SUM(J10,N10)</f>
        <v>6</v>
      </c>
      <c r="S10" s="20">
        <f t="shared" si="6"/>
        <v>4</v>
      </c>
      <c r="T10" s="20">
        <f t="shared" si="6"/>
        <v>0</v>
      </c>
      <c r="U10" s="21">
        <f t="shared" si="6"/>
        <v>10</v>
      </c>
    </row>
    <row r="11" spans="1:21" s="133" customFormat="1" ht="18.75" customHeight="1" x14ac:dyDescent="0.25">
      <c r="A11" s="34" t="s">
        <v>31</v>
      </c>
      <c r="B11" s="11">
        <v>0</v>
      </c>
      <c r="C11" s="11">
        <v>0</v>
      </c>
      <c r="D11" s="11">
        <v>0</v>
      </c>
      <c r="E11" s="11">
        <f t="shared" si="0"/>
        <v>0</v>
      </c>
      <c r="F11" s="11">
        <v>0</v>
      </c>
      <c r="G11" s="11">
        <v>0</v>
      </c>
      <c r="H11" s="321">
        <v>0</v>
      </c>
      <c r="I11" s="321">
        <f t="shared" si="1"/>
        <v>0</v>
      </c>
      <c r="J11" s="11">
        <f t="shared" si="2"/>
        <v>0</v>
      </c>
      <c r="K11" s="11">
        <f t="shared" si="3"/>
        <v>0</v>
      </c>
      <c r="L11" s="321">
        <v>0</v>
      </c>
      <c r="M11" s="321">
        <f t="shared" si="4"/>
        <v>0</v>
      </c>
      <c r="N11" s="11">
        <v>0</v>
      </c>
      <c r="O11" s="11">
        <v>0</v>
      </c>
      <c r="P11" s="321">
        <v>0</v>
      </c>
      <c r="Q11" s="321">
        <f t="shared" si="5"/>
        <v>0</v>
      </c>
      <c r="R11" s="20">
        <f t="shared" si="6"/>
        <v>0</v>
      </c>
      <c r="S11" s="20">
        <f t="shared" si="6"/>
        <v>0</v>
      </c>
      <c r="T11" s="20">
        <f t="shared" si="6"/>
        <v>0</v>
      </c>
      <c r="U11" s="21">
        <f t="shared" si="6"/>
        <v>0</v>
      </c>
    </row>
    <row r="12" spans="1:21" s="133" customFormat="1" ht="18.75" customHeight="1" x14ac:dyDescent="0.25">
      <c r="A12" s="34" t="s">
        <v>32</v>
      </c>
      <c r="B12" s="11">
        <v>4</v>
      </c>
      <c r="C12" s="11">
        <v>1</v>
      </c>
      <c r="D12" s="11">
        <v>0</v>
      </c>
      <c r="E12" s="11">
        <f t="shared" si="0"/>
        <v>5</v>
      </c>
      <c r="F12" s="11">
        <v>0</v>
      </c>
      <c r="G12" s="11">
        <v>1</v>
      </c>
      <c r="H12" s="321">
        <v>0</v>
      </c>
      <c r="I12" s="321">
        <f t="shared" si="1"/>
        <v>1</v>
      </c>
      <c r="J12" s="11">
        <f t="shared" si="2"/>
        <v>4</v>
      </c>
      <c r="K12" s="11">
        <f t="shared" si="3"/>
        <v>2</v>
      </c>
      <c r="L12" s="321">
        <v>0</v>
      </c>
      <c r="M12" s="321">
        <f t="shared" si="4"/>
        <v>6</v>
      </c>
      <c r="N12" s="11">
        <v>0</v>
      </c>
      <c r="O12" s="11">
        <v>0</v>
      </c>
      <c r="P12" s="321">
        <v>0</v>
      </c>
      <c r="Q12" s="321">
        <f t="shared" si="5"/>
        <v>0</v>
      </c>
      <c r="R12" s="20">
        <f t="shared" si="6"/>
        <v>4</v>
      </c>
      <c r="S12" s="20">
        <f t="shared" si="6"/>
        <v>2</v>
      </c>
      <c r="T12" s="20">
        <f t="shared" si="6"/>
        <v>0</v>
      </c>
      <c r="U12" s="21">
        <f t="shared" si="6"/>
        <v>6</v>
      </c>
    </row>
    <row r="13" spans="1:21" s="133" customFormat="1" ht="18.75" customHeight="1" x14ac:dyDescent="0.25">
      <c r="A13" s="34" t="s">
        <v>33</v>
      </c>
      <c r="B13" s="11">
        <v>9</v>
      </c>
      <c r="C13" s="11">
        <v>4</v>
      </c>
      <c r="D13" s="11">
        <v>0</v>
      </c>
      <c r="E13" s="11">
        <f t="shared" si="0"/>
        <v>13</v>
      </c>
      <c r="F13" s="11">
        <v>0</v>
      </c>
      <c r="G13" s="11">
        <v>0</v>
      </c>
      <c r="H13" s="321">
        <v>0</v>
      </c>
      <c r="I13" s="321">
        <f t="shared" si="1"/>
        <v>0</v>
      </c>
      <c r="J13" s="11">
        <f t="shared" si="2"/>
        <v>9</v>
      </c>
      <c r="K13" s="11">
        <f t="shared" si="3"/>
        <v>4</v>
      </c>
      <c r="L13" s="321">
        <v>0</v>
      </c>
      <c r="M13" s="321">
        <f t="shared" si="4"/>
        <v>13</v>
      </c>
      <c r="N13" s="11">
        <v>1</v>
      </c>
      <c r="O13" s="11">
        <v>2</v>
      </c>
      <c r="P13" s="321">
        <v>0</v>
      </c>
      <c r="Q13" s="321">
        <f t="shared" si="5"/>
        <v>3</v>
      </c>
      <c r="R13" s="20">
        <f t="shared" si="6"/>
        <v>10</v>
      </c>
      <c r="S13" s="20">
        <f t="shared" si="6"/>
        <v>6</v>
      </c>
      <c r="T13" s="20">
        <f t="shared" si="6"/>
        <v>0</v>
      </c>
      <c r="U13" s="21">
        <f t="shared" si="6"/>
        <v>16</v>
      </c>
    </row>
    <row r="14" spans="1:21" s="133" customFormat="1" ht="18.75" customHeight="1" x14ac:dyDescent="0.25">
      <c r="A14" s="34" t="s">
        <v>34</v>
      </c>
      <c r="B14" s="11">
        <v>28</v>
      </c>
      <c r="C14" s="11">
        <v>12</v>
      </c>
      <c r="D14" s="11">
        <v>0</v>
      </c>
      <c r="E14" s="11">
        <f t="shared" si="0"/>
        <v>40</v>
      </c>
      <c r="F14" s="11">
        <v>9</v>
      </c>
      <c r="G14" s="11">
        <v>16</v>
      </c>
      <c r="H14" s="321">
        <v>0</v>
      </c>
      <c r="I14" s="321">
        <f t="shared" si="1"/>
        <v>25</v>
      </c>
      <c r="J14" s="11">
        <f t="shared" si="2"/>
        <v>37</v>
      </c>
      <c r="K14" s="11">
        <f t="shared" si="3"/>
        <v>28</v>
      </c>
      <c r="L14" s="321">
        <v>0</v>
      </c>
      <c r="M14" s="321">
        <f t="shared" si="4"/>
        <v>65</v>
      </c>
      <c r="N14" s="11">
        <v>2</v>
      </c>
      <c r="O14" s="11">
        <v>2</v>
      </c>
      <c r="P14" s="321">
        <v>0</v>
      </c>
      <c r="Q14" s="321">
        <f t="shared" si="5"/>
        <v>4</v>
      </c>
      <c r="R14" s="20">
        <f t="shared" si="6"/>
        <v>39</v>
      </c>
      <c r="S14" s="20">
        <f t="shared" si="6"/>
        <v>30</v>
      </c>
      <c r="T14" s="20">
        <f t="shared" si="6"/>
        <v>0</v>
      </c>
      <c r="U14" s="21">
        <f t="shared" si="6"/>
        <v>69</v>
      </c>
    </row>
    <row r="15" spans="1:21" s="133" customFormat="1" ht="18.75" customHeight="1" x14ac:dyDescent="0.25">
      <c r="A15" s="34" t="s">
        <v>35</v>
      </c>
      <c r="B15" s="11">
        <v>27</v>
      </c>
      <c r="C15" s="11">
        <v>16</v>
      </c>
      <c r="D15" s="11">
        <v>0</v>
      </c>
      <c r="E15" s="11">
        <f t="shared" si="0"/>
        <v>43</v>
      </c>
      <c r="F15" s="11">
        <v>7</v>
      </c>
      <c r="G15" s="11">
        <v>3</v>
      </c>
      <c r="H15" s="321">
        <v>0</v>
      </c>
      <c r="I15" s="321">
        <f t="shared" si="1"/>
        <v>10</v>
      </c>
      <c r="J15" s="11">
        <f t="shared" si="2"/>
        <v>34</v>
      </c>
      <c r="K15" s="11">
        <f t="shared" si="3"/>
        <v>19</v>
      </c>
      <c r="L15" s="321">
        <v>0</v>
      </c>
      <c r="M15" s="321">
        <f t="shared" si="4"/>
        <v>53</v>
      </c>
      <c r="N15" s="11">
        <v>4</v>
      </c>
      <c r="O15" s="11">
        <v>7</v>
      </c>
      <c r="P15" s="321">
        <v>0</v>
      </c>
      <c r="Q15" s="321">
        <f t="shared" si="5"/>
        <v>11</v>
      </c>
      <c r="R15" s="20">
        <f t="shared" si="6"/>
        <v>38</v>
      </c>
      <c r="S15" s="20">
        <f t="shared" si="6"/>
        <v>26</v>
      </c>
      <c r="T15" s="20">
        <f t="shared" si="6"/>
        <v>0</v>
      </c>
      <c r="U15" s="21">
        <f t="shared" si="6"/>
        <v>64</v>
      </c>
    </row>
    <row r="16" spans="1:21" s="133" customFormat="1" ht="18.75" customHeight="1" x14ac:dyDescent="0.25">
      <c r="A16" s="34" t="s">
        <v>36</v>
      </c>
      <c r="B16" s="11">
        <v>36</v>
      </c>
      <c r="C16" s="11">
        <v>14</v>
      </c>
      <c r="D16" s="11">
        <v>0</v>
      </c>
      <c r="E16" s="11">
        <f t="shared" si="0"/>
        <v>50</v>
      </c>
      <c r="F16" s="11">
        <v>6</v>
      </c>
      <c r="G16" s="11">
        <v>1</v>
      </c>
      <c r="H16" s="321">
        <v>0</v>
      </c>
      <c r="I16" s="321">
        <f t="shared" si="1"/>
        <v>7</v>
      </c>
      <c r="J16" s="11">
        <f t="shared" si="2"/>
        <v>42</v>
      </c>
      <c r="K16" s="11">
        <f t="shared" si="3"/>
        <v>15</v>
      </c>
      <c r="L16" s="321">
        <v>0</v>
      </c>
      <c r="M16" s="321">
        <f t="shared" si="4"/>
        <v>57</v>
      </c>
      <c r="N16" s="11">
        <v>4</v>
      </c>
      <c r="O16" s="11">
        <v>1</v>
      </c>
      <c r="P16" s="321">
        <v>0</v>
      </c>
      <c r="Q16" s="321">
        <f t="shared" si="5"/>
        <v>5</v>
      </c>
      <c r="R16" s="20">
        <f t="shared" si="6"/>
        <v>46</v>
      </c>
      <c r="S16" s="20">
        <f t="shared" si="6"/>
        <v>16</v>
      </c>
      <c r="T16" s="20">
        <f t="shared" si="6"/>
        <v>0</v>
      </c>
      <c r="U16" s="21">
        <f t="shared" si="6"/>
        <v>62</v>
      </c>
    </row>
    <row r="17" spans="1:21" s="133" customFormat="1" ht="18.75" customHeight="1" x14ac:dyDescent="0.25">
      <c r="A17" s="34" t="s">
        <v>490</v>
      </c>
      <c r="B17" s="11">
        <v>8</v>
      </c>
      <c r="C17" s="11">
        <v>1</v>
      </c>
      <c r="D17" s="11">
        <v>0</v>
      </c>
      <c r="E17" s="11">
        <f t="shared" si="0"/>
        <v>9</v>
      </c>
      <c r="F17" s="11">
        <v>2</v>
      </c>
      <c r="G17" s="11">
        <v>4</v>
      </c>
      <c r="H17" s="321">
        <v>0</v>
      </c>
      <c r="I17" s="321">
        <f t="shared" si="1"/>
        <v>6</v>
      </c>
      <c r="J17" s="11">
        <f t="shared" si="2"/>
        <v>10</v>
      </c>
      <c r="K17" s="11">
        <f t="shared" si="3"/>
        <v>5</v>
      </c>
      <c r="L17" s="321">
        <v>0</v>
      </c>
      <c r="M17" s="321">
        <f t="shared" si="4"/>
        <v>15</v>
      </c>
      <c r="N17" s="11">
        <v>3</v>
      </c>
      <c r="O17" s="11">
        <v>2</v>
      </c>
      <c r="P17" s="321">
        <v>0</v>
      </c>
      <c r="Q17" s="321">
        <f t="shared" si="5"/>
        <v>5</v>
      </c>
      <c r="R17" s="20">
        <f t="shared" si="6"/>
        <v>13</v>
      </c>
      <c r="S17" s="20">
        <f t="shared" si="6"/>
        <v>7</v>
      </c>
      <c r="T17" s="20">
        <f t="shared" si="6"/>
        <v>0</v>
      </c>
      <c r="U17" s="21">
        <f t="shared" si="6"/>
        <v>20</v>
      </c>
    </row>
    <row r="18" spans="1:21" s="133" customFormat="1" ht="18.75" customHeight="1" x14ac:dyDescent="0.25">
      <c r="A18" s="34" t="s">
        <v>37</v>
      </c>
      <c r="B18" s="11">
        <v>41</v>
      </c>
      <c r="C18" s="11">
        <v>12</v>
      </c>
      <c r="D18" s="11">
        <v>0</v>
      </c>
      <c r="E18" s="11">
        <f t="shared" si="0"/>
        <v>53</v>
      </c>
      <c r="F18" s="11">
        <v>3</v>
      </c>
      <c r="G18" s="11">
        <v>4</v>
      </c>
      <c r="H18" s="321">
        <v>0</v>
      </c>
      <c r="I18" s="321">
        <f t="shared" si="1"/>
        <v>7</v>
      </c>
      <c r="J18" s="11">
        <f t="shared" si="2"/>
        <v>44</v>
      </c>
      <c r="K18" s="11">
        <f t="shared" si="3"/>
        <v>16</v>
      </c>
      <c r="L18" s="321">
        <v>0</v>
      </c>
      <c r="M18" s="321">
        <f t="shared" si="4"/>
        <v>60</v>
      </c>
      <c r="N18" s="11">
        <v>10</v>
      </c>
      <c r="O18" s="11">
        <v>14</v>
      </c>
      <c r="P18" s="321">
        <v>0</v>
      </c>
      <c r="Q18" s="321">
        <f t="shared" si="5"/>
        <v>24</v>
      </c>
      <c r="R18" s="20">
        <f t="shared" si="6"/>
        <v>54</v>
      </c>
      <c r="S18" s="20">
        <f t="shared" si="6"/>
        <v>30</v>
      </c>
      <c r="T18" s="20">
        <f t="shared" si="6"/>
        <v>0</v>
      </c>
      <c r="U18" s="21">
        <f t="shared" si="6"/>
        <v>84</v>
      </c>
    </row>
    <row r="19" spans="1:21" s="133" customFormat="1" ht="18.75" customHeight="1" x14ac:dyDescent="0.25">
      <c r="A19" s="34" t="s">
        <v>38</v>
      </c>
      <c r="B19" s="11">
        <v>52</v>
      </c>
      <c r="C19" s="11">
        <v>9</v>
      </c>
      <c r="D19" s="11">
        <v>0</v>
      </c>
      <c r="E19" s="11">
        <f t="shared" si="0"/>
        <v>61</v>
      </c>
      <c r="F19" s="11">
        <v>5</v>
      </c>
      <c r="G19" s="11">
        <v>4</v>
      </c>
      <c r="H19" s="321">
        <v>0</v>
      </c>
      <c r="I19" s="321">
        <f t="shared" si="1"/>
        <v>9</v>
      </c>
      <c r="J19" s="11">
        <f t="shared" si="2"/>
        <v>57</v>
      </c>
      <c r="K19" s="11">
        <f t="shared" si="3"/>
        <v>13</v>
      </c>
      <c r="L19" s="321">
        <v>0</v>
      </c>
      <c r="M19" s="321">
        <f t="shared" si="4"/>
        <v>70</v>
      </c>
      <c r="N19" s="11">
        <v>3</v>
      </c>
      <c r="O19" s="11">
        <v>2</v>
      </c>
      <c r="P19" s="321">
        <v>0</v>
      </c>
      <c r="Q19" s="321">
        <f t="shared" si="5"/>
        <v>5</v>
      </c>
      <c r="R19" s="20">
        <f t="shared" si="6"/>
        <v>60</v>
      </c>
      <c r="S19" s="20">
        <f t="shared" si="6"/>
        <v>15</v>
      </c>
      <c r="T19" s="20">
        <f t="shared" si="6"/>
        <v>0</v>
      </c>
      <c r="U19" s="21">
        <f t="shared" si="6"/>
        <v>75</v>
      </c>
    </row>
    <row r="20" spans="1:21" s="133" customFormat="1" ht="18.75" customHeight="1" x14ac:dyDescent="0.25">
      <c r="A20" s="34" t="s">
        <v>39</v>
      </c>
      <c r="B20" s="11">
        <v>19</v>
      </c>
      <c r="C20" s="11">
        <v>9</v>
      </c>
      <c r="D20" s="11">
        <v>0</v>
      </c>
      <c r="E20" s="11">
        <f t="shared" si="0"/>
        <v>28</v>
      </c>
      <c r="F20" s="11">
        <v>0</v>
      </c>
      <c r="G20" s="11">
        <v>3</v>
      </c>
      <c r="H20" s="321">
        <v>0</v>
      </c>
      <c r="I20" s="321">
        <f t="shared" si="1"/>
        <v>3</v>
      </c>
      <c r="J20" s="11">
        <f t="shared" si="2"/>
        <v>19</v>
      </c>
      <c r="K20" s="11">
        <f t="shared" si="3"/>
        <v>12</v>
      </c>
      <c r="L20" s="321">
        <v>0</v>
      </c>
      <c r="M20" s="321">
        <f t="shared" si="4"/>
        <v>31</v>
      </c>
      <c r="N20" s="11">
        <v>1</v>
      </c>
      <c r="O20" s="11">
        <v>1</v>
      </c>
      <c r="P20" s="321">
        <v>0</v>
      </c>
      <c r="Q20" s="321">
        <f t="shared" si="5"/>
        <v>2</v>
      </c>
      <c r="R20" s="20">
        <f t="shared" si="6"/>
        <v>20</v>
      </c>
      <c r="S20" s="20">
        <f t="shared" si="6"/>
        <v>13</v>
      </c>
      <c r="T20" s="20">
        <f t="shared" si="6"/>
        <v>0</v>
      </c>
      <c r="U20" s="21">
        <f t="shared" si="6"/>
        <v>33</v>
      </c>
    </row>
    <row r="21" spans="1:21" s="133" customFormat="1" ht="18.75" customHeight="1" x14ac:dyDescent="0.25">
      <c r="A21" s="242" t="s">
        <v>40</v>
      </c>
      <c r="B21" s="11">
        <v>27</v>
      </c>
      <c r="C21" s="11">
        <v>11</v>
      </c>
      <c r="D21" s="11">
        <v>0</v>
      </c>
      <c r="E21" s="11">
        <f t="shared" si="0"/>
        <v>38</v>
      </c>
      <c r="F21" s="11">
        <v>0</v>
      </c>
      <c r="G21" s="11">
        <v>0</v>
      </c>
      <c r="H21" s="321">
        <v>0</v>
      </c>
      <c r="I21" s="321">
        <f t="shared" si="1"/>
        <v>0</v>
      </c>
      <c r="J21" s="11">
        <f t="shared" si="2"/>
        <v>27</v>
      </c>
      <c r="K21" s="11">
        <f t="shared" si="3"/>
        <v>11</v>
      </c>
      <c r="L21" s="321">
        <v>0</v>
      </c>
      <c r="M21" s="321">
        <f t="shared" si="4"/>
        <v>38</v>
      </c>
      <c r="N21" s="11">
        <v>2</v>
      </c>
      <c r="O21" s="11">
        <v>3</v>
      </c>
      <c r="P21" s="321">
        <v>0</v>
      </c>
      <c r="Q21" s="321">
        <f t="shared" si="5"/>
        <v>5</v>
      </c>
      <c r="R21" s="20">
        <f t="shared" si="6"/>
        <v>29</v>
      </c>
      <c r="S21" s="20">
        <f t="shared" si="6"/>
        <v>14</v>
      </c>
      <c r="T21" s="20">
        <f t="shared" si="6"/>
        <v>0</v>
      </c>
      <c r="U21" s="21">
        <f t="shared" si="6"/>
        <v>43</v>
      </c>
    </row>
    <row r="22" spans="1:21" s="133" customFormat="1" ht="18.75" customHeight="1" x14ac:dyDescent="0.25">
      <c r="A22" s="242" t="s">
        <v>41</v>
      </c>
      <c r="B22" s="11">
        <v>2</v>
      </c>
      <c r="C22" s="11">
        <v>1</v>
      </c>
      <c r="D22" s="11">
        <v>0</v>
      </c>
      <c r="E22" s="11">
        <f t="shared" si="0"/>
        <v>3</v>
      </c>
      <c r="F22" s="11">
        <v>0</v>
      </c>
      <c r="G22" s="11">
        <v>2</v>
      </c>
      <c r="H22" s="321">
        <v>0</v>
      </c>
      <c r="I22" s="321">
        <f t="shared" si="1"/>
        <v>2</v>
      </c>
      <c r="J22" s="11">
        <f t="shared" si="2"/>
        <v>2</v>
      </c>
      <c r="K22" s="11">
        <f t="shared" si="3"/>
        <v>3</v>
      </c>
      <c r="L22" s="321">
        <v>0</v>
      </c>
      <c r="M22" s="321">
        <f t="shared" si="4"/>
        <v>5</v>
      </c>
      <c r="N22" s="11">
        <v>1</v>
      </c>
      <c r="O22" s="11">
        <v>0</v>
      </c>
      <c r="P22" s="321">
        <v>0</v>
      </c>
      <c r="Q22" s="321">
        <f t="shared" si="5"/>
        <v>1</v>
      </c>
      <c r="R22" s="20">
        <f t="shared" si="6"/>
        <v>3</v>
      </c>
      <c r="S22" s="20">
        <f t="shared" si="6"/>
        <v>3</v>
      </c>
      <c r="T22" s="20">
        <f t="shared" si="6"/>
        <v>0</v>
      </c>
      <c r="U22" s="21">
        <f t="shared" si="6"/>
        <v>6</v>
      </c>
    </row>
    <row r="23" spans="1:21" s="133" customFormat="1" ht="18.75" customHeight="1" x14ac:dyDescent="0.25">
      <c r="A23" s="34" t="s">
        <v>42</v>
      </c>
      <c r="B23" s="11">
        <v>14</v>
      </c>
      <c r="C23" s="11">
        <v>4</v>
      </c>
      <c r="D23" s="11">
        <v>0</v>
      </c>
      <c r="E23" s="11">
        <f t="shared" si="0"/>
        <v>18</v>
      </c>
      <c r="F23" s="11">
        <v>1</v>
      </c>
      <c r="G23" s="11">
        <v>1</v>
      </c>
      <c r="H23" s="321">
        <v>0</v>
      </c>
      <c r="I23" s="321">
        <f t="shared" si="1"/>
        <v>2</v>
      </c>
      <c r="J23" s="11">
        <f t="shared" si="2"/>
        <v>15</v>
      </c>
      <c r="K23" s="11">
        <f t="shared" si="3"/>
        <v>5</v>
      </c>
      <c r="L23" s="321">
        <v>0</v>
      </c>
      <c r="M23" s="321">
        <f t="shared" si="4"/>
        <v>20</v>
      </c>
      <c r="N23" s="11">
        <v>5</v>
      </c>
      <c r="O23" s="11">
        <v>10</v>
      </c>
      <c r="P23" s="321">
        <v>0</v>
      </c>
      <c r="Q23" s="321">
        <f t="shared" si="5"/>
        <v>15</v>
      </c>
      <c r="R23" s="20">
        <f t="shared" si="6"/>
        <v>20</v>
      </c>
      <c r="S23" s="20">
        <f t="shared" si="6"/>
        <v>15</v>
      </c>
      <c r="T23" s="20">
        <f t="shared" si="6"/>
        <v>0</v>
      </c>
      <c r="U23" s="21">
        <f t="shared" si="6"/>
        <v>35</v>
      </c>
    </row>
    <row r="24" spans="1:21" s="133" customFormat="1" ht="18.75" customHeight="1" x14ac:dyDescent="0.25">
      <c r="A24" s="34" t="s">
        <v>43</v>
      </c>
      <c r="B24" s="11">
        <v>179</v>
      </c>
      <c r="C24" s="11">
        <v>85</v>
      </c>
      <c r="D24" s="11">
        <v>0</v>
      </c>
      <c r="E24" s="11">
        <f t="shared" si="0"/>
        <v>264</v>
      </c>
      <c r="F24" s="11">
        <v>24</v>
      </c>
      <c r="G24" s="11">
        <v>30</v>
      </c>
      <c r="H24" s="321">
        <v>0</v>
      </c>
      <c r="I24" s="321">
        <f t="shared" si="1"/>
        <v>54</v>
      </c>
      <c r="J24" s="11">
        <f t="shared" si="2"/>
        <v>203</v>
      </c>
      <c r="K24" s="11">
        <f t="shared" si="3"/>
        <v>115</v>
      </c>
      <c r="L24" s="321">
        <v>0</v>
      </c>
      <c r="M24" s="321">
        <f t="shared" si="4"/>
        <v>318</v>
      </c>
      <c r="N24" s="11">
        <v>29</v>
      </c>
      <c r="O24" s="11">
        <v>34</v>
      </c>
      <c r="P24" s="321">
        <v>0</v>
      </c>
      <c r="Q24" s="321">
        <f t="shared" si="5"/>
        <v>63</v>
      </c>
      <c r="R24" s="20">
        <f t="shared" si="6"/>
        <v>232</v>
      </c>
      <c r="S24" s="20">
        <f t="shared" si="6"/>
        <v>149</v>
      </c>
      <c r="T24" s="20">
        <f t="shared" si="6"/>
        <v>0</v>
      </c>
      <c r="U24" s="21">
        <f t="shared" si="6"/>
        <v>381</v>
      </c>
    </row>
    <row r="25" spans="1:21" s="133" customFormat="1" ht="18.75" customHeight="1" x14ac:dyDescent="0.25">
      <c r="A25" s="233" t="s">
        <v>492</v>
      </c>
      <c r="B25" s="11">
        <v>0</v>
      </c>
      <c r="C25" s="11">
        <v>0</v>
      </c>
      <c r="D25" s="11">
        <v>0</v>
      </c>
      <c r="E25" s="11">
        <f t="shared" si="0"/>
        <v>0</v>
      </c>
      <c r="F25" s="11">
        <v>0</v>
      </c>
      <c r="G25" s="11">
        <v>0</v>
      </c>
      <c r="H25" s="321">
        <v>0</v>
      </c>
      <c r="I25" s="321">
        <f t="shared" si="1"/>
        <v>0</v>
      </c>
      <c r="J25" s="11">
        <f t="shared" si="2"/>
        <v>0</v>
      </c>
      <c r="K25" s="11">
        <f t="shared" si="3"/>
        <v>0</v>
      </c>
      <c r="L25" s="321">
        <v>0</v>
      </c>
      <c r="M25" s="321">
        <f t="shared" si="4"/>
        <v>0</v>
      </c>
      <c r="N25" s="11">
        <v>0</v>
      </c>
      <c r="O25" s="11">
        <v>0</v>
      </c>
      <c r="P25" s="321">
        <v>0</v>
      </c>
      <c r="Q25" s="321">
        <f t="shared" si="5"/>
        <v>0</v>
      </c>
      <c r="R25" s="20">
        <f t="shared" si="6"/>
        <v>0</v>
      </c>
      <c r="S25" s="20">
        <f t="shared" si="6"/>
        <v>0</v>
      </c>
      <c r="T25" s="20">
        <f t="shared" si="6"/>
        <v>0</v>
      </c>
      <c r="U25" s="21">
        <f t="shared" si="6"/>
        <v>0</v>
      </c>
    </row>
    <row r="26" spans="1:21" s="133" customFormat="1" ht="18.75" customHeight="1" thickBot="1" x14ac:dyDescent="0.3">
      <c r="A26" s="38" t="s">
        <v>0</v>
      </c>
      <c r="B26" s="44">
        <f>SUM(B9:B25)</f>
        <v>459</v>
      </c>
      <c r="C26" s="44">
        <f t="shared" ref="C26:U26" si="7">SUM(C9:C25)</f>
        <v>184</v>
      </c>
      <c r="D26" s="44">
        <f t="shared" si="7"/>
        <v>0</v>
      </c>
      <c r="E26" s="44">
        <f t="shared" si="7"/>
        <v>643</v>
      </c>
      <c r="F26" s="44">
        <f t="shared" si="7"/>
        <v>57</v>
      </c>
      <c r="G26" s="44">
        <f t="shared" si="7"/>
        <v>70</v>
      </c>
      <c r="H26" s="44">
        <f t="shared" si="7"/>
        <v>0</v>
      </c>
      <c r="I26" s="44">
        <f t="shared" si="7"/>
        <v>127</v>
      </c>
      <c r="J26" s="44">
        <f t="shared" si="7"/>
        <v>516</v>
      </c>
      <c r="K26" s="44">
        <f t="shared" si="7"/>
        <v>254</v>
      </c>
      <c r="L26" s="44">
        <f t="shared" si="7"/>
        <v>0</v>
      </c>
      <c r="M26" s="44">
        <f t="shared" si="7"/>
        <v>770</v>
      </c>
      <c r="N26" s="44">
        <f t="shared" si="7"/>
        <v>66</v>
      </c>
      <c r="O26" s="44">
        <f t="shared" si="7"/>
        <v>80</v>
      </c>
      <c r="P26" s="44">
        <f t="shared" si="7"/>
        <v>0</v>
      </c>
      <c r="Q26" s="44">
        <f t="shared" si="7"/>
        <v>146</v>
      </c>
      <c r="R26" s="44">
        <f t="shared" si="7"/>
        <v>582</v>
      </c>
      <c r="S26" s="44">
        <f t="shared" si="7"/>
        <v>334</v>
      </c>
      <c r="T26" s="44">
        <f t="shared" si="7"/>
        <v>0</v>
      </c>
      <c r="U26" s="44">
        <f t="shared" si="7"/>
        <v>916</v>
      </c>
    </row>
    <row r="27" spans="1:21" ht="13.5" thickTop="1" x14ac:dyDescent="0.2">
      <c r="A27" s="24" t="s">
        <v>212</v>
      </c>
    </row>
  </sheetData>
  <mergeCells count="3">
    <mergeCell ref="A2:P2"/>
    <mergeCell ref="A4:P4"/>
    <mergeCell ref="S6:S7"/>
  </mergeCells>
  <phoneticPr fontId="5" type="noConversion"/>
  <pageMargins left="0.7" right="0.7" top="0.75" bottom="0.75" header="0.3" footer="0.3"/>
  <pageSetup paperSize="281" scale="84" orientation="landscape" horizontalDpi="300" verticalDpi="300" r:id="rId1"/>
  <headerFooter alignWithMargins="0">
    <oddFooter>&amp;C27</oddFoot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rgb="FF003300"/>
    <pageSetUpPr fitToPage="1"/>
  </sheetPr>
  <dimension ref="A1:U28"/>
  <sheetViews>
    <sheetView showGridLines="0" zoomScale="85" zoomScaleNormal="85" workbookViewId="0"/>
  </sheetViews>
  <sheetFormatPr baseColWidth="10" defaultRowHeight="12.75" x14ac:dyDescent="0.2"/>
  <cols>
    <col min="1" max="1" width="32.140625" style="2" customWidth="1"/>
    <col min="2" max="3" width="10.42578125" style="2" customWidth="1"/>
    <col min="4" max="4" width="8.5703125" style="2" customWidth="1"/>
    <col min="5" max="6" width="10.42578125" style="2" customWidth="1"/>
    <col min="7" max="7" width="8.5703125" style="2" customWidth="1"/>
    <col min="8" max="9" width="10.42578125" style="2" customWidth="1"/>
    <col min="10" max="10" width="8.5703125" style="2" customWidth="1"/>
    <col min="11" max="12" width="10.42578125" style="2" customWidth="1"/>
    <col min="13" max="13" width="8.5703125" style="2" customWidth="1"/>
    <col min="14" max="15" width="10.42578125" style="2" customWidth="1"/>
    <col min="16" max="16" width="8.5703125" style="2" customWidth="1"/>
    <col min="17" max="16384" width="11.42578125" style="2"/>
  </cols>
  <sheetData>
    <row r="1" spans="1:21" ht="15.75" x14ac:dyDescent="0.25">
      <c r="A1" s="52" t="str">
        <f>'Cuadro 1'!A3</f>
        <v>Enero</v>
      </c>
    </row>
    <row r="2" spans="1:21" ht="18" customHeight="1" x14ac:dyDescent="0.25">
      <c r="A2" s="525" t="s">
        <v>318</v>
      </c>
      <c r="B2" s="518"/>
      <c r="C2" s="518"/>
      <c r="D2" s="518"/>
      <c r="E2" s="518"/>
      <c r="F2" s="518"/>
      <c r="G2" s="518"/>
      <c r="H2" s="518"/>
      <c r="I2" s="518"/>
      <c r="J2" s="518"/>
      <c r="K2" s="518"/>
      <c r="L2" s="518"/>
      <c r="M2" s="518"/>
      <c r="N2" s="518"/>
      <c r="O2" s="518"/>
      <c r="P2" s="518"/>
    </row>
    <row r="3" spans="1:21" ht="12.75" customHeight="1" x14ac:dyDescent="0.2"/>
    <row r="4" spans="1:21" ht="15.75" customHeight="1" x14ac:dyDescent="0.25">
      <c r="A4" s="525" t="s">
        <v>271</v>
      </c>
      <c r="B4" s="518"/>
      <c r="C4" s="518"/>
      <c r="D4" s="518"/>
      <c r="E4" s="518"/>
      <c r="F4" s="518"/>
      <c r="G4" s="518"/>
      <c r="H4" s="518"/>
      <c r="I4" s="518"/>
      <c r="J4" s="518"/>
      <c r="K4" s="518"/>
      <c r="L4" s="518"/>
      <c r="M4" s="518"/>
      <c r="N4" s="518"/>
      <c r="O4" s="518"/>
      <c r="P4" s="518"/>
    </row>
    <row r="5" spans="1:21" ht="13.5" customHeight="1" thickBot="1" x14ac:dyDescent="0.25"/>
    <row r="6" spans="1:21" s="133" customFormat="1" ht="15" customHeight="1" thickTop="1" x14ac:dyDescent="0.2">
      <c r="A6" s="40"/>
      <c r="B6" s="32" t="s">
        <v>143</v>
      </c>
      <c r="C6" s="32"/>
      <c r="D6" s="32"/>
      <c r="E6" s="32"/>
      <c r="F6" s="32"/>
      <c r="G6" s="32"/>
      <c r="H6" s="32"/>
      <c r="I6" s="32"/>
      <c r="J6" s="32"/>
      <c r="K6" s="32"/>
      <c r="L6" s="32"/>
      <c r="M6" s="288"/>
      <c r="N6" s="32" t="s">
        <v>142</v>
      </c>
      <c r="O6" s="32"/>
      <c r="P6" s="32"/>
      <c r="Q6" s="288"/>
      <c r="R6" s="289"/>
      <c r="S6" s="604" t="s">
        <v>184</v>
      </c>
      <c r="T6" s="229"/>
      <c r="U6" s="289"/>
    </row>
    <row r="7" spans="1:21" s="133" customFormat="1" ht="15" customHeight="1" x14ac:dyDescent="0.2">
      <c r="A7" s="37" t="s">
        <v>25</v>
      </c>
      <c r="B7" s="274" t="s">
        <v>1</v>
      </c>
      <c r="C7" s="290"/>
      <c r="D7" s="290"/>
      <c r="E7" s="291"/>
      <c r="F7" s="274" t="s">
        <v>297</v>
      </c>
      <c r="G7" s="290"/>
      <c r="H7" s="290"/>
      <c r="I7" s="291"/>
      <c r="J7" s="274" t="s">
        <v>0</v>
      </c>
      <c r="K7" s="290"/>
      <c r="L7" s="290"/>
      <c r="M7" s="291"/>
      <c r="N7" s="292" t="s">
        <v>2</v>
      </c>
      <c r="O7" s="29"/>
      <c r="P7" s="29"/>
      <c r="Q7" s="273"/>
      <c r="R7" s="293"/>
      <c r="S7" s="643"/>
      <c r="T7" s="294"/>
      <c r="U7" s="295"/>
    </row>
    <row r="8" spans="1:21" s="133" customFormat="1" ht="15" customHeight="1" x14ac:dyDescent="0.2">
      <c r="A8" s="296"/>
      <c r="B8" s="138" t="s">
        <v>3</v>
      </c>
      <c r="C8" s="138" t="s">
        <v>4</v>
      </c>
      <c r="D8" s="297" t="s">
        <v>492</v>
      </c>
      <c r="E8" s="138" t="s">
        <v>0</v>
      </c>
      <c r="F8" s="138" t="s">
        <v>3</v>
      </c>
      <c r="G8" s="138" t="s">
        <v>4</v>
      </c>
      <c r="H8" s="297" t="s">
        <v>492</v>
      </c>
      <c r="I8" s="138" t="s">
        <v>0</v>
      </c>
      <c r="J8" s="138" t="s">
        <v>3</v>
      </c>
      <c r="K8" s="138" t="s">
        <v>4</v>
      </c>
      <c r="L8" s="297" t="s">
        <v>492</v>
      </c>
      <c r="M8" s="138" t="s">
        <v>0</v>
      </c>
      <c r="N8" s="138" t="s">
        <v>3</v>
      </c>
      <c r="O8" s="138" t="s">
        <v>4</v>
      </c>
      <c r="P8" s="297" t="s">
        <v>492</v>
      </c>
      <c r="Q8" s="138" t="s">
        <v>0</v>
      </c>
      <c r="R8" s="298" t="s">
        <v>3</v>
      </c>
      <c r="S8" s="298" t="s">
        <v>4</v>
      </c>
      <c r="T8" s="299" t="s">
        <v>492</v>
      </c>
      <c r="U8" s="287" t="s">
        <v>0</v>
      </c>
    </row>
    <row r="9" spans="1:21" s="133" customFormat="1" ht="18.75" customHeight="1" x14ac:dyDescent="0.25">
      <c r="A9" s="33" t="s">
        <v>29</v>
      </c>
      <c r="B9" s="11">
        <v>0</v>
      </c>
      <c r="C9" s="11">
        <v>0</v>
      </c>
      <c r="D9" s="11">
        <v>0</v>
      </c>
      <c r="E9" s="321">
        <v>0</v>
      </c>
      <c r="F9" s="11">
        <v>0</v>
      </c>
      <c r="G9" s="11">
        <v>0</v>
      </c>
      <c r="H9" s="11">
        <v>0</v>
      </c>
      <c r="I9" s="321">
        <v>0</v>
      </c>
      <c r="J9" s="11">
        <v>0</v>
      </c>
      <c r="K9" s="11">
        <v>0</v>
      </c>
      <c r="L9" s="11">
        <v>0</v>
      </c>
      <c r="M9" s="321">
        <v>0</v>
      </c>
      <c r="N9" s="11">
        <v>0</v>
      </c>
      <c r="O9" s="11">
        <v>0</v>
      </c>
      <c r="P9" s="11">
        <v>0</v>
      </c>
      <c r="Q9" s="321">
        <v>0</v>
      </c>
      <c r="R9" s="20">
        <v>0</v>
      </c>
      <c r="S9" s="20">
        <v>0</v>
      </c>
      <c r="T9" s="20">
        <v>0</v>
      </c>
      <c r="U9" s="21">
        <v>0</v>
      </c>
    </row>
    <row r="10" spans="1:21" s="133" customFormat="1" ht="18.75" customHeight="1" x14ac:dyDescent="0.25">
      <c r="A10" s="34" t="s">
        <v>30</v>
      </c>
      <c r="B10" s="11">
        <v>1</v>
      </c>
      <c r="C10" s="11">
        <v>4</v>
      </c>
      <c r="D10" s="11">
        <v>0</v>
      </c>
      <c r="E10" s="321">
        <v>5</v>
      </c>
      <c r="F10" s="11">
        <v>0</v>
      </c>
      <c r="G10" s="11">
        <v>0</v>
      </c>
      <c r="H10" s="11">
        <v>0</v>
      </c>
      <c r="I10" s="321">
        <v>0</v>
      </c>
      <c r="J10" s="321">
        <v>1</v>
      </c>
      <c r="K10" s="11">
        <v>4</v>
      </c>
      <c r="L10" s="11">
        <v>0</v>
      </c>
      <c r="M10" s="321">
        <v>5</v>
      </c>
      <c r="N10" s="11">
        <v>6</v>
      </c>
      <c r="O10" s="11">
        <v>18</v>
      </c>
      <c r="P10" s="11">
        <v>0</v>
      </c>
      <c r="Q10" s="321">
        <v>24</v>
      </c>
      <c r="R10" s="20">
        <v>7</v>
      </c>
      <c r="S10" s="20">
        <v>22</v>
      </c>
      <c r="T10" s="20">
        <v>0</v>
      </c>
      <c r="U10" s="21">
        <v>29</v>
      </c>
    </row>
    <row r="11" spans="1:21" s="133" customFormat="1" ht="18.75" customHeight="1" x14ac:dyDescent="0.25">
      <c r="A11" s="34" t="s">
        <v>31</v>
      </c>
      <c r="B11" s="11">
        <v>0</v>
      </c>
      <c r="C11" s="11">
        <v>0</v>
      </c>
      <c r="D11" s="11">
        <v>0</v>
      </c>
      <c r="E11" s="321">
        <v>0</v>
      </c>
      <c r="F11" s="11">
        <v>0</v>
      </c>
      <c r="G11" s="11">
        <v>0</v>
      </c>
      <c r="H11" s="11">
        <v>0</v>
      </c>
      <c r="I11" s="321">
        <v>0</v>
      </c>
      <c r="J11" s="321">
        <v>0</v>
      </c>
      <c r="K11" s="11">
        <v>0</v>
      </c>
      <c r="L11" s="11">
        <v>0</v>
      </c>
      <c r="M11" s="321">
        <v>0</v>
      </c>
      <c r="N11" s="11">
        <v>0</v>
      </c>
      <c r="O11" s="11">
        <v>0</v>
      </c>
      <c r="P11" s="11">
        <v>0</v>
      </c>
      <c r="Q11" s="321">
        <v>0</v>
      </c>
      <c r="R11" s="20">
        <v>0</v>
      </c>
      <c r="S11" s="20">
        <v>0</v>
      </c>
      <c r="T11" s="20">
        <v>0</v>
      </c>
      <c r="U11" s="21">
        <v>0</v>
      </c>
    </row>
    <row r="12" spans="1:21" s="133" customFormat="1" ht="18.75" customHeight="1" x14ac:dyDescent="0.25">
      <c r="A12" s="34" t="s">
        <v>32</v>
      </c>
      <c r="B12" s="11">
        <v>0</v>
      </c>
      <c r="C12" s="11">
        <v>0</v>
      </c>
      <c r="D12" s="11">
        <v>0</v>
      </c>
      <c r="E12" s="321">
        <v>0</v>
      </c>
      <c r="F12" s="11">
        <v>0</v>
      </c>
      <c r="G12" s="11">
        <v>0</v>
      </c>
      <c r="H12" s="11">
        <v>0</v>
      </c>
      <c r="I12" s="321">
        <v>0</v>
      </c>
      <c r="J12" s="321">
        <v>0</v>
      </c>
      <c r="K12" s="11">
        <v>0</v>
      </c>
      <c r="L12" s="11">
        <v>0</v>
      </c>
      <c r="M12" s="321">
        <v>0</v>
      </c>
      <c r="N12" s="11">
        <v>9</v>
      </c>
      <c r="O12" s="11">
        <v>29</v>
      </c>
      <c r="P12" s="11">
        <v>0</v>
      </c>
      <c r="Q12" s="321">
        <v>38</v>
      </c>
      <c r="R12" s="20">
        <v>9</v>
      </c>
      <c r="S12" s="20">
        <v>29</v>
      </c>
      <c r="T12" s="20">
        <v>0</v>
      </c>
      <c r="U12" s="21">
        <v>38</v>
      </c>
    </row>
    <row r="13" spans="1:21" s="133" customFormat="1" ht="18.75" customHeight="1" x14ac:dyDescent="0.25">
      <c r="A13" s="34" t="s">
        <v>33</v>
      </c>
      <c r="B13" s="11">
        <v>0</v>
      </c>
      <c r="C13" s="11">
        <v>0</v>
      </c>
      <c r="D13" s="11">
        <v>0</v>
      </c>
      <c r="E13" s="321">
        <v>0</v>
      </c>
      <c r="F13" s="11">
        <v>0</v>
      </c>
      <c r="G13" s="11">
        <v>0</v>
      </c>
      <c r="H13" s="11">
        <v>0</v>
      </c>
      <c r="I13" s="321">
        <v>0</v>
      </c>
      <c r="J13" s="321">
        <v>0</v>
      </c>
      <c r="K13" s="11">
        <v>0</v>
      </c>
      <c r="L13" s="11">
        <v>0</v>
      </c>
      <c r="M13" s="321">
        <v>0</v>
      </c>
      <c r="N13" s="11">
        <v>0</v>
      </c>
      <c r="O13" s="11">
        <v>0</v>
      </c>
      <c r="P13" s="11">
        <v>0</v>
      </c>
      <c r="Q13" s="321">
        <v>0</v>
      </c>
      <c r="R13" s="20">
        <v>0</v>
      </c>
      <c r="S13" s="20">
        <v>0</v>
      </c>
      <c r="T13" s="20">
        <v>0</v>
      </c>
      <c r="U13" s="21">
        <v>0</v>
      </c>
    </row>
    <row r="14" spans="1:21" s="133" customFormat="1" ht="18.75" customHeight="1" x14ac:dyDescent="0.25">
      <c r="A14" s="34" t="s">
        <v>34</v>
      </c>
      <c r="B14" s="11">
        <v>0</v>
      </c>
      <c r="C14" s="11">
        <v>0</v>
      </c>
      <c r="D14" s="11">
        <v>0</v>
      </c>
      <c r="E14" s="321">
        <v>0</v>
      </c>
      <c r="F14" s="11">
        <v>1</v>
      </c>
      <c r="G14" s="11">
        <v>0</v>
      </c>
      <c r="H14" s="11">
        <v>0</v>
      </c>
      <c r="I14" s="321">
        <v>1</v>
      </c>
      <c r="J14" s="321">
        <v>1</v>
      </c>
      <c r="K14" s="11">
        <v>0</v>
      </c>
      <c r="L14" s="11">
        <v>0</v>
      </c>
      <c r="M14" s="321">
        <v>1</v>
      </c>
      <c r="N14" s="11">
        <v>3</v>
      </c>
      <c r="O14" s="11">
        <v>5</v>
      </c>
      <c r="P14" s="11">
        <v>0</v>
      </c>
      <c r="Q14" s="321">
        <v>8</v>
      </c>
      <c r="R14" s="20">
        <v>4</v>
      </c>
      <c r="S14" s="20">
        <v>5</v>
      </c>
      <c r="T14" s="20">
        <v>0</v>
      </c>
      <c r="U14" s="21">
        <v>9</v>
      </c>
    </row>
    <row r="15" spans="1:21" s="133" customFormat="1" ht="18.75" customHeight="1" x14ac:dyDescent="0.25">
      <c r="A15" s="34" t="s">
        <v>35</v>
      </c>
      <c r="B15" s="11">
        <v>0</v>
      </c>
      <c r="C15" s="11">
        <v>0</v>
      </c>
      <c r="D15" s="11">
        <v>0</v>
      </c>
      <c r="E15" s="321">
        <v>0</v>
      </c>
      <c r="F15" s="11">
        <v>0</v>
      </c>
      <c r="G15" s="11">
        <v>0</v>
      </c>
      <c r="H15" s="11">
        <v>0</v>
      </c>
      <c r="I15" s="321">
        <v>0</v>
      </c>
      <c r="J15" s="321">
        <v>0</v>
      </c>
      <c r="K15" s="11">
        <v>0</v>
      </c>
      <c r="L15" s="11">
        <v>0</v>
      </c>
      <c r="M15" s="321">
        <v>0</v>
      </c>
      <c r="N15" s="11">
        <v>0</v>
      </c>
      <c r="O15" s="11">
        <v>2</v>
      </c>
      <c r="P15" s="11">
        <v>0</v>
      </c>
      <c r="Q15" s="321">
        <v>2</v>
      </c>
      <c r="R15" s="20">
        <v>0</v>
      </c>
      <c r="S15" s="20">
        <v>2</v>
      </c>
      <c r="T15" s="20">
        <v>0</v>
      </c>
      <c r="U15" s="21">
        <v>2</v>
      </c>
    </row>
    <row r="16" spans="1:21" s="133" customFormat="1" ht="18.75" customHeight="1" x14ac:dyDescent="0.25">
      <c r="A16" s="34" t="s">
        <v>36</v>
      </c>
      <c r="B16" s="11">
        <v>2</v>
      </c>
      <c r="C16" s="11">
        <v>4</v>
      </c>
      <c r="D16" s="11">
        <v>0</v>
      </c>
      <c r="E16" s="321">
        <v>6</v>
      </c>
      <c r="F16" s="11">
        <v>1</v>
      </c>
      <c r="G16" s="11">
        <v>0</v>
      </c>
      <c r="H16" s="11">
        <v>0</v>
      </c>
      <c r="I16" s="321">
        <v>1</v>
      </c>
      <c r="J16" s="321">
        <v>3</v>
      </c>
      <c r="K16" s="11">
        <v>4</v>
      </c>
      <c r="L16" s="11">
        <v>0</v>
      </c>
      <c r="M16" s="321">
        <v>7</v>
      </c>
      <c r="N16" s="11">
        <v>2</v>
      </c>
      <c r="O16" s="11">
        <v>6</v>
      </c>
      <c r="P16" s="11">
        <v>0</v>
      </c>
      <c r="Q16" s="321">
        <v>8</v>
      </c>
      <c r="R16" s="20">
        <v>5</v>
      </c>
      <c r="S16" s="20">
        <v>10</v>
      </c>
      <c r="T16" s="20">
        <v>0</v>
      </c>
      <c r="U16" s="21">
        <v>15</v>
      </c>
    </row>
    <row r="17" spans="1:21" s="133" customFormat="1" ht="18.75" customHeight="1" x14ac:dyDescent="0.25">
      <c r="A17" s="34" t="s">
        <v>490</v>
      </c>
      <c r="B17" s="11">
        <v>0</v>
      </c>
      <c r="C17" s="11">
        <v>0</v>
      </c>
      <c r="D17" s="11">
        <v>0</v>
      </c>
      <c r="E17" s="321">
        <v>0</v>
      </c>
      <c r="F17" s="11">
        <v>0</v>
      </c>
      <c r="G17" s="11">
        <v>0</v>
      </c>
      <c r="H17" s="11">
        <v>0</v>
      </c>
      <c r="I17" s="321">
        <v>0</v>
      </c>
      <c r="J17" s="321">
        <v>0</v>
      </c>
      <c r="K17" s="11">
        <v>0</v>
      </c>
      <c r="L17" s="11">
        <v>0</v>
      </c>
      <c r="M17" s="321">
        <v>0</v>
      </c>
      <c r="N17" s="11">
        <v>0</v>
      </c>
      <c r="O17" s="11">
        <v>0</v>
      </c>
      <c r="P17" s="11">
        <v>0</v>
      </c>
      <c r="Q17" s="321">
        <v>0</v>
      </c>
      <c r="R17" s="20">
        <v>0</v>
      </c>
      <c r="S17" s="20">
        <v>0</v>
      </c>
      <c r="T17" s="20">
        <v>0</v>
      </c>
      <c r="U17" s="21">
        <v>0</v>
      </c>
    </row>
    <row r="18" spans="1:21" s="133" customFormat="1" ht="18.75" customHeight="1" x14ac:dyDescent="0.25">
      <c r="A18" s="34" t="s">
        <v>37</v>
      </c>
      <c r="B18" s="11">
        <v>12</v>
      </c>
      <c r="C18" s="11">
        <v>27</v>
      </c>
      <c r="D18" s="11">
        <v>0</v>
      </c>
      <c r="E18" s="321">
        <v>39</v>
      </c>
      <c r="F18" s="11">
        <v>3</v>
      </c>
      <c r="G18" s="11">
        <v>7</v>
      </c>
      <c r="H18" s="11">
        <v>0</v>
      </c>
      <c r="I18" s="321">
        <v>10</v>
      </c>
      <c r="J18" s="321">
        <v>15</v>
      </c>
      <c r="K18" s="11">
        <v>34</v>
      </c>
      <c r="L18" s="11">
        <v>0</v>
      </c>
      <c r="M18" s="321">
        <v>49</v>
      </c>
      <c r="N18" s="11">
        <v>30</v>
      </c>
      <c r="O18" s="11">
        <v>68</v>
      </c>
      <c r="P18" s="11">
        <v>0</v>
      </c>
      <c r="Q18" s="321">
        <v>98</v>
      </c>
      <c r="R18" s="20">
        <v>45</v>
      </c>
      <c r="S18" s="20">
        <v>102</v>
      </c>
      <c r="T18" s="20">
        <v>0</v>
      </c>
      <c r="U18" s="21">
        <v>147</v>
      </c>
    </row>
    <row r="19" spans="1:21" s="133" customFormat="1" ht="18.75" customHeight="1" x14ac:dyDescent="0.25">
      <c r="A19" s="34" t="s">
        <v>38</v>
      </c>
      <c r="B19" s="11">
        <v>7</v>
      </c>
      <c r="C19" s="11">
        <v>7</v>
      </c>
      <c r="D19" s="11">
        <v>0</v>
      </c>
      <c r="E19" s="321">
        <v>14</v>
      </c>
      <c r="F19" s="11">
        <v>0</v>
      </c>
      <c r="G19" s="11">
        <v>5</v>
      </c>
      <c r="H19" s="11">
        <v>0</v>
      </c>
      <c r="I19" s="321">
        <v>5</v>
      </c>
      <c r="J19" s="321">
        <v>7</v>
      </c>
      <c r="K19" s="11">
        <v>12</v>
      </c>
      <c r="L19" s="11">
        <v>0</v>
      </c>
      <c r="M19" s="321">
        <v>19</v>
      </c>
      <c r="N19" s="11">
        <v>17</v>
      </c>
      <c r="O19" s="11">
        <v>24</v>
      </c>
      <c r="P19" s="11">
        <v>0</v>
      </c>
      <c r="Q19" s="321">
        <v>41</v>
      </c>
      <c r="R19" s="20">
        <v>24</v>
      </c>
      <c r="S19" s="20">
        <v>36</v>
      </c>
      <c r="T19" s="20">
        <v>0</v>
      </c>
      <c r="U19" s="21">
        <v>60</v>
      </c>
    </row>
    <row r="20" spans="1:21" s="133" customFormat="1" ht="18.75" customHeight="1" x14ac:dyDescent="0.25">
      <c r="A20" s="34" t="s">
        <v>39</v>
      </c>
      <c r="B20" s="11">
        <v>1</v>
      </c>
      <c r="C20" s="11">
        <v>8</v>
      </c>
      <c r="D20" s="11">
        <v>0</v>
      </c>
      <c r="E20" s="321">
        <v>9</v>
      </c>
      <c r="F20" s="11">
        <v>1</v>
      </c>
      <c r="G20" s="11">
        <v>1</v>
      </c>
      <c r="H20" s="11">
        <v>0</v>
      </c>
      <c r="I20" s="321">
        <v>2</v>
      </c>
      <c r="J20" s="321">
        <v>2</v>
      </c>
      <c r="K20" s="11">
        <v>9</v>
      </c>
      <c r="L20" s="11">
        <v>0</v>
      </c>
      <c r="M20" s="321">
        <v>11</v>
      </c>
      <c r="N20" s="11">
        <v>7</v>
      </c>
      <c r="O20" s="11">
        <v>8</v>
      </c>
      <c r="P20" s="11">
        <v>0</v>
      </c>
      <c r="Q20" s="321">
        <v>15</v>
      </c>
      <c r="R20" s="20">
        <v>9</v>
      </c>
      <c r="S20" s="20">
        <v>17</v>
      </c>
      <c r="T20" s="20">
        <v>0</v>
      </c>
      <c r="U20" s="21">
        <v>26</v>
      </c>
    </row>
    <row r="21" spans="1:21" s="133" customFormat="1" ht="18.75" customHeight="1" x14ac:dyDescent="0.25">
      <c r="A21" s="242" t="s">
        <v>40</v>
      </c>
      <c r="B21" s="11">
        <v>0</v>
      </c>
      <c r="C21" s="11">
        <v>5</v>
      </c>
      <c r="D21" s="11">
        <v>0</v>
      </c>
      <c r="E21" s="321">
        <v>5</v>
      </c>
      <c r="F21" s="11">
        <v>1</v>
      </c>
      <c r="G21" s="11">
        <v>1</v>
      </c>
      <c r="H21" s="11">
        <v>0</v>
      </c>
      <c r="I21" s="321">
        <v>2</v>
      </c>
      <c r="J21" s="321">
        <v>1</v>
      </c>
      <c r="K21" s="11">
        <v>6</v>
      </c>
      <c r="L21" s="11">
        <v>0</v>
      </c>
      <c r="M21" s="321">
        <v>7</v>
      </c>
      <c r="N21" s="11">
        <v>1</v>
      </c>
      <c r="O21" s="11">
        <v>1</v>
      </c>
      <c r="P21" s="11">
        <v>0</v>
      </c>
      <c r="Q21" s="321">
        <v>2</v>
      </c>
      <c r="R21" s="20">
        <v>2</v>
      </c>
      <c r="S21" s="20">
        <v>7</v>
      </c>
      <c r="T21" s="20">
        <v>0</v>
      </c>
      <c r="U21" s="21">
        <v>9</v>
      </c>
    </row>
    <row r="22" spans="1:21" s="133" customFormat="1" ht="18.75" customHeight="1" x14ac:dyDescent="0.25">
      <c r="A22" s="242" t="s">
        <v>41</v>
      </c>
      <c r="B22" s="11">
        <v>0</v>
      </c>
      <c r="C22" s="11">
        <v>0</v>
      </c>
      <c r="D22" s="11">
        <v>0</v>
      </c>
      <c r="E22" s="321">
        <v>0</v>
      </c>
      <c r="F22" s="11">
        <v>0</v>
      </c>
      <c r="G22" s="11">
        <v>0</v>
      </c>
      <c r="H22" s="11">
        <v>0</v>
      </c>
      <c r="I22" s="321">
        <v>0</v>
      </c>
      <c r="J22" s="321">
        <v>0</v>
      </c>
      <c r="K22" s="11">
        <v>0</v>
      </c>
      <c r="L22" s="11">
        <v>0</v>
      </c>
      <c r="M22" s="321">
        <v>0</v>
      </c>
      <c r="N22" s="11">
        <v>0</v>
      </c>
      <c r="O22" s="11">
        <v>0</v>
      </c>
      <c r="P22" s="11">
        <v>0</v>
      </c>
      <c r="Q22" s="321">
        <v>0</v>
      </c>
      <c r="R22" s="20">
        <v>0</v>
      </c>
      <c r="S22" s="20">
        <v>0</v>
      </c>
      <c r="T22" s="20">
        <v>0</v>
      </c>
      <c r="U22" s="21">
        <v>0</v>
      </c>
    </row>
    <row r="23" spans="1:21" s="133" customFormat="1" ht="18.75" customHeight="1" x14ac:dyDescent="0.25">
      <c r="A23" s="34" t="s">
        <v>42</v>
      </c>
      <c r="B23" s="11">
        <v>0</v>
      </c>
      <c r="C23" s="11">
        <v>0</v>
      </c>
      <c r="D23" s="11">
        <v>0</v>
      </c>
      <c r="E23" s="321">
        <v>0</v>
      </c>
      <c r="F23" s="11">
        <v>0</v>
      </c>
      <c r="G23" s="11">
        <v>0</v>
      </c>
      <c r="H23" s="11">
        <v>0</v>
      </c>
      <c r="I23" s="321">
        <v>0</v>
      </c>
      <c r="J23" s="321">
        <v>0</v>
      </c>
      <c r="K23" s="11">
        <v>0</v>
      </c>
      <c r="L23" s="11">
        <v>0</v>
      </c>
      <c r="M23" s="321">
        <v>0</v>
      </c>
      <c r="N23" s="11">
        <v>0</v>
      </c>
      <c r="O23" s="11">
        <v>0</v>
      </c>
      <c r="P23" s="11">
        <v>0</v>
      </c>
      <c r="Q23" s="321">
        <v>0</v>
      </c>
      <c r="R23" s="20">
        <v>0</v>
      </c>
      <c r="S23" s="20">
        <v>0</v>
      </c>
      <c r="T23" s="20">
        <v>0</v>
      </c>
      <c r="U23" s="21">
        <v>0</v>
      </c>
    </row>
    <row r="24" spans="1:21" s="133" customFormat="1" ht="18.75" customHeight="1" x14ac:dyDescent="0.25">
      <c r="A24" s="34" t="s">
        <v>43</v>
      </c>
      <c r="B24" s="11">
        <v>22</v>
      </c>
      <c r="C24" s="11">
        <v>66</v>
      </c>
      <c r="D24" s="11">
        <v>0</v>
      </c>
      <c r="E24" s="321">
        <v>88</v>
      </c>
      <c r="F24" s="11">
        <v>9</v>
      </c>
      <c r="G24" s="11">
        <v>29</v>
      </c>
      <c r="H24" s="11">
        <v>0</v>
      </c>
      <c r="I24" s="321">
        <v>38</v>
      </c>
      <c r="J24" s="321">
        <v>31</v>
      </c>
      <c r="K24" s="11">
        <v>95</v>
      </c>
      <c r="L24" s="11">
        <v>0</v>
      </c>
      <c r="M24" s="321">
        <v>126</v>
      </c>
      <c r="N24" s="11">
        <v>72</v>
      </c>
      <c r="O24" s="11">
        <v>162</v>
      </c>
      <c r="P24" s="11">
        <v>0</v>
      </c>
      <c r="Q24" s="321">
        <v>234</v>
      </c>
      <c r="R24" s="20">
        <v>103</v>
      </c>
      <c r="S24" s="20">
        <v>257</v>
      </c>
      <c r="T24" s="20">
        <v>0</v>
      </c>
      <c r="U24" s="21">
        <v>360</v>
      </c>
    </row>
    <row r="25" spans="1:21" s="133" customFormat="1" ht="18.75" customHeight="1" x14ac:dyDescent="0.25">
      <c r="A25" s="233" t="s">
        <v>492</v>
      </c>
      <c r="B25" s="11">
        <v>0</v>
      </c>
      <c r="C25" s="11">
        <v>0</v>
      </c>
      <c r="D25" s="11">
        <v>0</v>
      </c>
      <c r="E25" s="321">
        <v>0</v>
      </c>
      <c r="F25" s="11">
        <v>0</v>
      </c>
      <c r="G25" s="11">
        <v>0</v>
      </c>
      <c r="H25" s="11">
        <v>0</v>
      </c>
      <c r="I25" s="321">
        <v>0</v>
      </c>
      <c r="J25" s="321">
        <v>0</v>
      </c>
      <c r="K25" s="11">
        <v>0</v>
      </c>
      <c r="L25" s="11">
        <v>0</v>
      </c>
      <c r="M25" s="321">
        <v>0</v>
      </c>
      <c r="N25" s="11">
        <v>0</v>
      </c>
      <c r="O25" s="11">
        <v>0</v>
      </c>
      <c r="P25" s="11">
        <v>0</v>
      </c>
      <c r="Q25" s="321">
        <v>0</v>
      </c>
      <c r="R25" s="20">
        <v>0</v>
      </c>
      <c r="S25" s="20">
        <v>0</v>
      </c>
      <c r="T25" s="20">
        <v>0</v>
      </c>
      <c r="U25" s="21">
        <v>0</v>
      </c>
    </row>
    <row r="26" spans="1:21" s="133" customFormat="1" ht="18.75" customHeight="1" thickBot="1" x14ac:dyDescent="0.3">
      <c r="A26" s="38" t="s">
        <v>0</v>
      </c>
      <c r="B26" s="44">
        <v>45</v>
      </c>
      <c r="C26" s="44">
        <v>121</v>
      </c>
      <c r="D26" s="44">
        <v>0</v>
      </c>
      <c r="E26" s="44">
        <v>166</v>
      </c>
      <c r="F26" s="44">
        <v>16</v>
      </c>
      <c r="G26" s="44">
        <v>43</v>
      </c>
      <c r="H26" s="44">
        <v>0</v>
      </c>
      <c r="I26" s="44">
        <v>59</v>
      </c>
      <c r="J26" s="44">
        <v>61</v>
      </c>
      <c r="K26" s="44">
        <v>164</v>
      </c>
      <c r="L26" s="44">
        <v>0</v>
      </c>
      <c r="M26" s="44">
        <v>225</v>
      </c>
      <c r="N26" s="44">
        <v>147</v>
      </c>
      <c r="O26" s="44">
        <v>323</v>
      </c>
      <c r="P26" s="44">
        <v>0</v>
      </c>
      <c r="Q26" s="44">
        <v>470</v>
      </c>
      <c r="R26" s="44">
        <v>208</v>
      </c>
      <c r="S26" s="44">
        <v>487</v>
      </c>
      <c r="T26" s="44">
        <v>0</v>
      </c>
      <c r="U26" s="44">
        <v>695</v>
      </c>
    </row>
    <row r="27" spans="1:21" ht="13.5" thickTop="1" x14ac:dyDescent="0.2">
      <c r="A27" s="75" t="s">
        <v>173</v>
      </c>
    </row>
    <row r="28" spans="1:21" x14ac:dyDescent="0.2">
      <c r="A28" s="24" t="s">
        <v>270</v>
      </c>
    </row>
  </sheetData>
  <mergeCells count="3">
    <mergeCell ref="A2:P2"/>
    <mergeCell ref="A4:P4"/>
    <mergeCell ref="S6:S7"/>
  </mergeCells>
  <pageMargins left="0.7" right="0.7" top="0.75" bottom="0.75" header="0.3" footer="0.3"/>
  <pageSetup paperSize="281" scale="84" orientation="landscape" r:id="rId1"/>
  <headerFooter>
    <oddFooter>&amp;C28</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rgb="FF003300"/>
    <pageSetUpPr fitToPage="1"/>
  </sheetPr>
  <dimension ref="A1:U28"/>
  <sheetViews>
    <sheetView showGridLines="0" zoomScale="85" zoomScaleNormal="85" workbookViewId="0"/>
  </sheetViews>
  <sheetFormatPr baseColWidth="10" defaultRowHeight="12.75" x14ac:dyDescent="0.2"/>
  <cols>
    <col min="1" max="1" width="32.140625" style="2" customWidth="1"/>
    <col min="2" max="3" width="10.42578125" style="2" customWidth="1"/>
    <col min="4" max="4" width="8.5703125" style="2" customWidth="1"/>
    <col min="5" max="6" width="10.42578125" style="2" customWidth="1"/>
    <col min="7" max="7" width="8.5703125" style="2" customWidth="1"/>
    <col min="8" max="9" width="10.42578125" style="2" customWidth="1"/>
    <col min="10" max="10" width="8.5703125" style="2" customWidth="1"/>
    <col min="11" max="12" width="10.42578125" style="2" customWidth="1"/>
    <col min="13" max="13" width="8.5703125" style="2" customWidth="1"/>
    <col min="14" max="15" width="10.42578125" style="2" customWidth="1"/>
    <col min="16" max="16" width="8.5703125" style="2" customWidth="1"/>
    <col min="17" max="16384" width="11.42578125" style="2"/>
  </cols>
  <sheetData>
    <row r="1" spans="1:21" ht="15.75" x14ac:dyDescent="0.25">
      <c r="A1" s="52" t="str">
        <f>'Cuadro 1'!A3</f>
        <v>Enero</v>
      </c>
    </row>
    <row r="2" spans="1:21" ht="18" customHeight="1" x14ac:dyDescent="0.25">
      <c r="A2" s="525" t="s">
        <v>67</v>
      </c>
      <c r="B2" s="518"/>
      <c r="C2" s="518"/>
      <c r="D2" s="518"/>
      <c r="E2" s="518"/>
      <c r="F2" s="518"/>
      <c r="G2" s="518"/>
      <c r="H2" s="518"/>
      <c r="I2" s="518"/>
      <c r="J2" s="518"/>
      <c r="K2" s="518"/>
      <c r="L2" s="518"/>
      <c r="M2" s="518"/>
      <c r="N2" s="518"/>
      <c r="O2" s="518"/>
      <c r="P2" s="518"/>
    </row>
    <row r="3" spans="1:21" ht="12.75" customHeight="1" x14ac:dyDescent="0.2"/>
    <row r="4" spans="1:21" ht="15.75" customHeight="1" x14ac:dyDescent="0.25">
      <c r="A4" s="525" t="s">
        <v>190</v>
      </c>
      <c r="B4" s="518"/>
      <c r="C4" s="518"/>
      <c r="D4" s="518"/>
      <c r="E4" s="518"/>
      <c r="F4" s="518"/>
      <c r="G4" s="518"/>
      <c r="H4" s="518"/>
      <c r="I4" s="518"/>
      <c r="J4" s="518"/>
      <c r="K4" s="518"/>
      <c r="L4" s="518"/>
      <c r="M4" s="518"/>
      <c r="N4" s="518"/>
      <c r="O4" s="518"/>
      <c r="P4" s="518"/>
    </row>
    <row r="5" spans="1:21" ht="13.5" customHeight="1" thickBot="1" x14ac:dyDescent="0.25"/>
    <row r="6" spans="1:21" s="133" customFormat="1" ht="15" customHeight="1" thickTop="1" x14ac:dyDescent="0.2">
      <c r="A6" s="40"/>
      <c r="B6" s="32" t="s">
        <v>143</v>
      </c>
      <c r="C6" s="32"/>
      <c r="D6" s="32"/>
      <c r="E6" s="32"/>
      <c r="F6" s="32"/>
      <c r="G6" s="32"/>
      <c r="H6" s="32"/>
      <c r="I6" s="32"/>
      <c r="J6" s="32"/>
      <c r="K6" s="32"/>
      <c r="L6" s="32"/>
      <c r="M6" s="288"/>
      <c r="N6" s="32" t="s">
        <v>142</v>
      </c>
      <c r="O6" s="32"/>
      <c r="P6" s="32"/>
      <c r="Q6" s="288"/>
      <c r="R6" s="289"/>
      <c r="S6" s="604" t="s">
        <v>184</v>
      </c>
      <c r="T6" s="229"/>
      <c r="U6" s="289"/>
    </row>
    <row r="7" spans="1:21" s="133" customFormat="1" ht="15" customHeight="1" x14ac:dyDescent="0.2">
      <c r="A7" s="37" t="s">
        <v>25</v>
      </c>
      <c r="B7" s="274" t="s">
        <v>1</v>
      </c>
      <c r="C7" s="290"/>
      <c r="D7" s="290"/>
      <c r="E7" s="291"/>
      <c r="F7" s="274" t="s">
        <v>27</v>
      </c>
      <c r="G7" s="290"/>
      <c r="H7" s="290"/>
      <c r="I7" s="291"/>
      <c r="J7" s="274" t="s">
        <v>0</v>
      </c>
      <c r="K7" s="290"/>
      <c r="L7" s="290"/>
      <c r="M7" s="291"/>
      <c r="N7" s="292" t="s">
        <v>2</v>
      </c>
      <c r="O7" s="29"/>
      <c r="P7" s="29"/>
      <c r="Q7" s="273"/>
      <c r="R7" s="293"/>
      <c r="S7" s="643"/>
      <c r="T7" s="294"/>
      <c r="U7" s="295"/>
    </row>
    <row r="8" spans="1:21" s="133" customFormat="1" ht="15" customHeight="1" x14ac:dyDescent="0.2">
      <c r="A8" s="296"/>
      <c r="B8" s="138" t="s">
        <v>3</v>
      </c>
      <c r="C8" s="138" t="s">
        <v>4</v>
      </c>
      <c r="D8" s="297" t="s">
        <v>492</v>
      </c>
      <c r="E8" s="138" t="s">
        <v>0</v>
      </c>
      <c r="F8" s="138" t="s">
        <v>3</v>
      </c>
      <c r="G8" s="138" t="s">
        <v>4</v>
      </c>
      <c r="H8" s="297" t="s">
        <v>492</v>
      </c>
      <c r="I8" s="138" t="s">
        <v>0</v>
      </c>
      <c r="J8" s="138" t="s">
        <v>3</v>
      </c>
      <c r="K8" s="138" t="s">
        <v>4</v>
      </c>
      <c r="L8" s="297" t="s">
        <v>492</v>
      </c>
      <c r="M8" s="138" t="s">
        <v>0</v>
      </c>
      <c r="N8" s="138" t="s">
        <v>3</v>
      </c>
      <c r="O8" s="138" t="s">
        <v>4</v>
      </c>
      <c r="P8" s="297" t="s">
        <v>492</v>
      </c>
      <c r="Q8" s="138" t="s">
        <v>0</v>
      </c>
      <c r="R8" s="298" t="s">
        <v>3</v>
      </c>
      <c r="S8" s="298" t="s">
        <v>4</v>
      </c>
      <c r="T8" s="299" t="s">
        <v>492</v>
      </c>
      <c r="U8" s="298" t="s">
        <v>0</v>
      </c>
    </row>
    <row r="9" spans="1:21" s="133" customFormat="1" ht="18.75" customHeight="1" x14ac:dyDescent="0.25">
      <c r="A9" s="33" t="s">
        <v>29</v>
      </c>
      <c r="B9" s="11">
        <v>0</v>
      </c>
      <c r="C9" s="11">
        <v>0</v>
      </c>
      <c r="D9" s="11">
        <v>0</v>
      </c>
      <c r="E9" s="11">
        <v>0</v>
      </c>
      <c r="F9" s="11">
        <v>0</v>
      </c>
      <c r="G9" s="11">
        <v>0</v>
      </c>
      <c r="H9" s="11">
        <v>0</v>
      </c>
      <c r="I9" s="321">
        <v>0</v>
      </c>
      <c r="J9" s="11">
        <v>0</v>
      </c>
      <c r="K9" s="321">
        <v>0</v>
      </c>
      <c r="L9" s="321">
        <v>0</v>
      </c>
      <c r="M9" s="321">
        <v>0</v>
      </c>
      <c r="N9" s="11">
        <v>0</v>
      </c>
      <c r="O9" s="11">
        <v>0</v>
      </c>
      <c r="P9" s="11">
        <v>0</v>
      </c>
      <c r="Q9" s="321">
        <v>0</v>
      </c>
      <c r="R9" s="20">
        <v>0</v>
      </c>
      <c r="S9" s="20">
        <v>0</v>
      </c>
      <c r="T9" s="20">
        <v>0</v>
      </c>
      <c r="U9" s="20">
        <v>0</v>
      </c>
    </row>
    <row r="10" spans="1:21" s="133" customFormat="1" ht="18.75" customHeight="1" x14ac:dyDescent="0.25">
      <c r="A10" s="34" t="s">
        <v>30</v>
      </c>
      <c r="B10" s="11">
        <v>0</v>
      </c>
      <c r="C10" s="11">
        <v>0</v>
      </c>
      <c r="D10" s="11">
        <v>0</v>
      </c>
      <c r="E10" s="321">
        <v>0</v>
      </c>
      <c r="F10" s="11">
        <v>0</v>
      </c>
      <c r="G10" s="11">
        <v>0</v>
      </c>
      <c r="H10" s="11">
        <v>0</v>
      </c>
      <c r="I10" s="321">
        <v>0</v>
      </c>
      <c r="J10" s="321">
        <v>0</v>
      </c>
      <c r="K10" s="321">
        <v>0</v>
      </c>
      <c r="L10" s="321">
        <v>0</v>
      </c>
      <c r="M10" s="321">
        <v>0</v>
      </c>
      <c r="N10" s="11">
        <v>0</v>
      </c>
      <c r="O10" s="11">
        <v>0</v>
      </c>
      <c r="P10" s="11">
        <v>0</v>
      </c>
      <c r="Q10" s="321">
        <v>0</v>
      </c>
      <c r="R10" s="20">
        <v>0</v>
      </c>
      <c r="S10" s="20">
        <v>0</v>
      </c>
      <c r="T10" s="20">
        <v>0</v>
      </c>
      <c r="U10" s="20">
        <v>0</v>
      </c>
    </row>
    <row r="11" spans="1:21" s="133" customFormat="1" ht="18.75" customHeight="1" x14ac:dyDescent="0.25">
      <c r="A11" s="34" t="s">
        <v>31</v>
      </c>
      <c r="B11" s="11">
        <v>0</v>
      </c>
      <c r="C11" s="11">
        <v>0</v>
      </c>
      <c r="D11" s="11">
        <v>0</v>
      </c>
      <c r="E11" s="321">
        <v>0</v>
      </c>
      <c r="F11" s="11">
        <v>0</v>
      </c>
      <c r="G11" s="11">
        <v>0</v>
      </c>
      <c r="H11" s="11">
        <v>0</v>
      </c>
      <c r="I11" s="321">
        <v>0</v>
      </c>
      <c r="J11" s="321">
        <v>0</v>
      </c>
      <c r="K11" s="321">
        <v>0</v>
      </c>
      <c r="L11" s="321">
        <v>0</v>
      </c>
      <c r="M11" s="321">
        <v>0</v>
      </c>
      <c r="N11" s="11">
        <v>0</v>
      </c>
      <c r="O11" s="11">
        <v>0</v>
      </c>
      <c r="P11" s="11">
        <v>0</v>
      </c>
      <c r="Q11" s="321">
        <v>0</v>
      </c>
      <c r="R11" s="20">
        <v>0</v>
      </c>
      <c r="S11" s="20">
        <v>0</v>
      </c>
      <c r="T11" s="20">
        <v>0</v>
      </c>
      <c r="U11" s="20">
        <v>0</v>
      </c>
    </row>
    <row r="12" spans="1:21" s="133" customFormat="1" ht="18.75" customHeight="1" x14ac:dyDescent="0.25">
      <c r="A12" s="34" t="s">
        <v>32</v>
      </c>
      <c r="B12" s="11">
        <v>0</v>
      </c>
      <c r="C12" s="11">
        <v>0</v>
      </c>
      <c r="D12" s="11">
        <v>0</v>
      </c>
      <c r="E12" s="321">
        <v>0</v>
      </c>
      <c r="F12" s="11">
        <v>0</v>
      </c>
      <c r="G12" s="11">
        <v>0</v>
      </c>
      <c r="H12" s="11">
        <v>0</v>
      </c>
      <c r="I12" s="321">
        <v>0</v>
      </c>
      <c r="J12" s="321">
        <v>0</v>
      </c>
      <c r="K12" s="321">
        <v>0</v>
      </c>
      <c r="L12" s="321">
        <v>0</v>
      </c>
      <c r="M12" s="321">
        <v>0</v>
      </c>
      <c r="N12" s="11">
        <v>0</v>
      </c>
      <c r="O12" s="11">
        <v>0</v>
      </c>
      <c r="P12" s="11">
        <v>0</v>
      </c>
      <c r="Q12" s="321">
        <v>0</v>
      </c>
      <c r="R12" s="20">
        <v>0</v>
      </c>
      <c r="S12" s="20">
        <v>0</v>
      </c>
      <c r="T12" s="20">
        <v>0</v>
      </c>
      <c r="U12" s="20">
        <v>0</v>
      </c>
    </row>
    <row r="13" spans="1:21" s="133" customFormat="1" ht="18.75" customHeight="1" x14ac:dyDescent="0.25">
      <c r="A13" s="34" t="s">
        <v>33</v>
      </c>
      <c r="B13" s="11">
        <v>0</v>
      </c>
      <c r="C13" s="11">
        <v>0</v>
      </c>
      <c r="D13" s="11">
        <v>0</v>
      </c>
      <c r="E13" s="321">
        <v>0</v>
      </c>
      <c r="F13" s="11">
        <v>0</v>
      </c>
      <c r="G13" s="11">
        <v>0</v>
      </c>
      <c r="H13" s="11">
        <v>0</v>
      </c>
      <c r="I13" s="321">
        <v>0</v>
      </c>
      <c r="J13" s="321">
        <v>0</v>
      </c>
      <c r="K13" s="321">
        <v>0</v>
      </c>
      <c r="L13" s="321">
        <v>0</v>
      </c>
      <c r="M13" s="321">
        <v>0</v>
      </c>
      <c r="N13" s="11">
        <v>0</v>
      </c>
      <c r="O13" s="11">
        <v>0</v>
      </c>
      <c r="P13" s="11">
        <v>0</v>
      </c>
      <c r="Q13" s="321">
        <v>0</v>
      </c>
      <c r="R13" s="20">
        <v>0</v>
      </c>
      <c r="S13" s="20">
        <v>0</v>
      </c>
      <c r="T13" s="20">
        <v>0</v>
      </c>
      <c r="U13" s="20">
        <v>0</v>
      </c>
    </row>
    <row r="14" spans="1:21" s="133" customFormat="1" ht="18.75" customHeight="1" x14ac:dyDescent="0.25">
      <c r="A14" s="34" t="s">
        <v>34</v>
      </c>
      <c r="B14" s="11">
        <v>1</v>
      </c>
      <c r="C14" s="11">
        <v>0</v>
      </c>
      <c r="D14" s="11">
        <v>0</v>
      </c>
      <c r="E14" s="321">
        <v>1</v>
      </c>
      <c r="F14" s="11">
        <v>0</v>
      </c>
      <c r="G14" s="11">
        <v>0</v>
      </c>
      <c r="H14" s="11">
        <v>0</v>
      </c>
      <c r="I14" s="321">
        <v>0</v>
      </c>
      <c r="J14" s="321">
        <v>1</v>
      </c>
      <c r="K14" s="321">
        <v>0</v>
      </c>
      <c r="L14" s="321">
        <v>0</v>
      </c>
      <c r="M14" s="321">
        <v>1</v>
      </c>
      <c r="N14" s="11">
        <v>0</v>
      </c>
      <c r="O14" s="11">
        <v>0</v>
      </c>
      <c r="P14" s="11">
        <v>0</v>
      </c>
      <c r="Q14" s="321">
        <v>0</v>
      </c>
      <c r="R14" s="20">
        <v>1</v>
      </c>
      <c r="S14" s="20">
        <v>0</v>
      </c>
      <c r="T14" s="20">
        <v>0</v>
      </c>
      <c r="U14" s="20">
        <v>1</v>
      </c>
    </row>
    <row r="15" spans="1:21" s="133" customFormat="1" ht="18.75" customHeight="1" x14ac:dyDescent="0.25">
      <c r="A15" s="34" t="s">
        <v>35</v>
      </c>
      <c r="B15" s="11">
        <v>0</v>
      </c>
      <c r="C15" s="11">
        <v>0</v>
      </c>
      <c r="D15" s="11">
        <v>0</v>
      </c>
      <c r="E15" s="321">
        <v>0</v>
      </c>
      <c r="F15" s="11">
        <v>0</v>
      </c>
      <c r="G15" s="11">
        <v>0</v>
      </c>
      <c r="H15" s="11">
        <v>0</v>
      </c>
      <c r="I15" s="321">
        <v>0</v>
      </c>
      <c r="J15" s="321">
        <v>0</v>
      </c>
      <c r="K15" s="321">
        <v>0</v>
      </c>
      <c r="L15" s="321">
        <v>0</v>
      </c>
      <c r="M15" s="321">
        <v>0</v>
      </c>
      <c r="N15" s="11">
        <v>0</v>
      </c>
      <c r="O15" s="11">
        <v>0</v>
      </c>
      <c r="P15" s="11">
        <v>0</v>
      </c>
      <c r="Q15" s="321">
        <v>0</v>
      </c>
      <c r="R15" s="20">
        <v>0</v>
      </c>
      <c r="S15" s="20">
        <v>0</v>
      </c>
      <c r="T15" s="20">
        <v>0</v>
      </c>
      <c r="U15" s="20">
        <v>0</v>
      </c>
    </row>
    <row r="16" spans="1:21" s="133" customFormat="1" ht="18.75" customHeight="1" x14ac:dyDescent="0.25">
      <c r="A16" s="34" t="s">
        <v>36</v>
      </c>
      <c r="B16" s="11">
        <v>0</v>
      </c>
      <c r="C16" s="11">
        <v>0</v>
      </c>
      <c r="D16" s="11">
        <v>0</v>
      </c>
      <c r="E16" s="321">
        <v>0</v>
      </c>
      <c r="F16" s="11">
        <v>0</v>
      </c>
      <c r="G16" s="11">
        <v>1</v>
      </c>
      <c r="H16" s="11">
        <v>0</v>
      </c>
      <c r="I16" s="321">
        <v>1</v>
      </c>
      <c r="J16" s="321">
        <v>0</v>
      </c>
      <c r="K16" s="321">
        <v>1</v>
      </c>
      <c r="L16" s="321">
        <v>0</v>
      </c>
      <c r="M16" s="321">
        <v>1</v>
      </c>
      <c r="N16" s="11">
        <v>0</v>
      </c>
      <c r="O16" s="11">
        <v>0</v>
      </c>
      <c r="P16" s="11">
        <v>0</v>
      </c>
      <c r="Q16" s="321">
        <v>0</v>
      </c>
      <c r="R16" s="20">
        <v>0</v>
      </c>
      <c r="S16" s="20">
        <v>1</v>
      </c>
      <c r="T16" s="20">
        <v>0</v>
      </c>
      <c r="U16" s="20">
        <v>1</v>
      </c>
    </row>
    <row r="17" spans="1:21" s="133" customFormat="1" ht="18.75" customHeight="1" x14ac:dyDescent="0.25">
      <c r="A17" s="34" t="s">
        <v>490</v>
      </c>
      <c r="B17" s="11">
        <v>0</v>
      </c>
      <c r="C17" s="11">
        <v>0</v>
      </c>
      <c r="D17" s="11">
        <v>0</v>
      </c>
      <c r="E17" s="321">
        <v>0</v>
      </c>
      <c r="F17" s="11">
        <v>0</v>
      </c>
      <c r="G17" s="11">
        <v>0</v>
      </c>
      <c r="H17" s="11">
        <v>0</v>
      </c>
      <c r="I17" s="321">
        <v>0</v>
      </c>
      <c r="J17" s="321">
        <v>0</v>
      </c>
      <c r="K17" s="321">
        <v>0</v>
      </c>
      <c r="L17" s="321">
        <v>0</v>
      </c>
      <c r="M17" s="321">
        <v>0</v>
      </c>
      <c r="N17" s="11">
        <v>0</v>
      </c>
      <c r="O17" s="11">
        <v>0</v>
      </c>
      <c r="P17" s="11">
        <v>0</v>
      </c>
      <c r="Q17" s="321">
        <v>0</v>
      </c>
      <c r="R17" s="20">
        <v>0</v>
      </c>
      <c r="S17" s="20">
        <v>0</v>
      </c>
      <c r="T17" s="20">
        <v>0</v>
      </c>
      <c r="U17" s="20">
        <v>0</v>
      </c>
    </row>
    <row r="18" spans="1:21" s="133" customFormat="1" ht="18.75" customHeight="1" x14ac:dyDescent="0.25">
      <c r="A18" s="34" t="s">
        <v>37</v>
      </c>
      <c r="B18" s="11">
        <v>1</v>
      </c>
      <c r="C18" s="11">
        <v>0</v>
      </c>
      <c r="D18" s="11">
        <v>0</v>
      </c>
      <c r="E18" s="321">
        <v>1</v>
      </c>
      <c r="F18" s="11">
        <v>0</v>
      </c>
      <c r="G18" s="11">
        <v>0</v>
      </c>
      <c r="H18" s="11">
        <v>0</v>
      </c>
      <c r="I18" s="321">
        <v>0</v>
      </c>
      <c r="J18" s="321">
        <v>1</v>
      </c>
      <c r="K18" s="321">
        <v>0</v>
      </c>
      <c r="L18" s="321">
        <v>0</v>
      </c>
      <c r="M18" s="321">
        <v>1</v>
      </c>
      <c r="N18" s="11">
        <v>0</v>
      </c>
      <c r="O18" s="11">
        <v>0</v>
      </c>
      <c r="P18" s="11">
        <v>0</v>
      </c>
      <c r="Q18" s="321">
        <v>0</v>
      </c>
      <c r="R18" s="20">
        <v>1</v>
      </c>
      <c r="S18" s="20">
        <v>0</v>
      </c>
      <c r="T18" s="20">
        <v>0</v>
      </c>
      <c r="U18" s="20">
        <v>1</v>
      </c>
    </row>
    <row r="19" spans="1:21" s="133" customFormat="1" ht="18.75" customHeight="1" x14ac:dyDescent="0.25">
      <c r="A19" s="34" t="s">
        <v>38</v>
      </c>
      <c r="B19" s="11">
        <v>0</v>
      </c>
      <c r="C19" s="11">
        <v>0</v>
      </c>
      <c r="D19" s="11">
        <v>0</v>
      </c>
      <c r="E19" s="321">
        <v>0</v>
      </c>
      <c r="F19" s="11">
        <v>1</v>
      </c>
      <c r="G19" s="11">
        <v>0</v>
      </c>
      <c r="H19" s="11">
        <v>0</v>
      </c>
      <c r="I19" s="321">
        <v>1</v>
      </c>
      <c r="J19" s="321">
        <v>1</v>
      </c>
      <c r="K19" s="321">
        <v>0</v>
      </c>
      <c r="L19" s="321">
        <v>0</v>
      </c>
      <c r="M19" s="321">
        <v>1</v>
      </c>
      <c r="N19" s="11">
        <v>0</v>
      </c>
      <c r="O19" s="11">
        <v>0</v>
      </c>
      <c r="P19" s="11">
        <v>0</v>
      </c>
      <c r="Q19" s="321">
        <v>0</v>
      </c>
      <c r="R19" s="20">
        <v>1</v>
      </c>
      <c r="S19" s="20">
        <v>0</v>
      </c>
      <c r="T19" s="20">
        <v>0</v>
      </c>
      <c r="U19" s="20">
        <v>1</v>
      </c>
    </row>
    <row r="20" spans="1:21" s="133" customFormat="1" ht="18.75" customHeight="1" x14ac:dyDescent="0.25">
      <c r="A20" s="34" t="s">
        <v>39</v>
      </c>
      <c r="B20" s="11">
        <v>0</v>
      </c>
      <c r="C20" s="11">
        <v>0</v>
      </c>
      <c r="D20" s="11">
        <v>0</v>
      </c>
      <c r="E20" s="321">
        <v>0</v>
      </c>
      <c r="F20" s="11">
        <v>0</v>
      </c>
      <c r="G20" s="11">
        <v>0</v>
      </c>
      <c r="H20" s="11">
        <v>0</v>
      </c>
      <c r="I20" s="321">
        <v>0</v>
      </c>
      <c r="J20" s="321">
        <v>0</v>
      </c>
      <c r="K20" s="321">
        <v>0</v>
      </c>
      <c r="L20" s="321">
        <v>0</v>
      </c>
      <c r="M20" s="321">
        <v>0</v>
      </c>
      <c r="N20" s="11">
        <v>0</v>
      </c>
      <c r="O20" s="11">
        <v>0</v>
      </c>
      <c r="P20" s="11">
        <v>0</v>
      </c>
      <c r="Q20" s="321">
        <v>0</v>
      </c>
      <c r="R20" s="20">
        <v>0</v>
      </c>
      <c r="S20" s="20">
        <v>0</v>
      </c>
      <c r="T20" s="20">
        <v>0</v>
      </c>
      <c r="U20" s="20">
        <v>0</v>
      </c>
    </row>
    <row r="21" spans="1:21" s="133" customFormat="1" ht="18.75" customHeight="1" x14ac:dyDescent="0.25">
      <c r="A21" s="242" t="s">
        <v>40</v>
      </c>
      <c r="B21" s="11">
        <v>0</v>
      </c>
      <c r="C21" s="11">
        <v>0</v>
      </c>
      <c r="D21" s="11">
        <v>0</v>
      </c>
      <c r="E21" s="321">
        <v>0</v>
      </c>
      <c r="F21" s="11">
        <v>0</v>
      </c>
      <c r="G21" s="11">
        <v>0</v>
      </c>
      <c r="H21" s="11">
        <v>0</v>
      </c>
      <c r="I21" s="321">
        <v>0</v>
      </c>
      <c r="J21" s="321">
        <v>0</v>
      </c>
      <c r="K21" s="321">
        <v>0</v>
      </c>
      <c r="L21" s="321">
        <v>0</v>
      </c>
      <c r="M21" s="321">
        <v>0</v>
      </c>
      <c r="N21" s="11">
        <v>0</v>
      </c>
      <c r="O21" s="11">
        <v>0</v>
      </c>
      <c r="P21" s="11">
        <v>0</v>
      </c>
      <c r="Q21" s="321">
        <v>0</v>
      </c>
      <c r="R21" s="20">
        <v>0</v>
      </c>
      <c r="S21" s="20">
        <v>0</v>
      </c>
      <c r="T21" s="20">
        <v>0</v>
      </c>
      <c r="U21" s="20">
        <v>0</v>
      </c>
    </row>
    <row r="22" spans="1:21" s="133" customFormat="1" ht="18.75" customHeight="1" x14ac:dyDescent="0.25">
      <c r="A22" s="242" t="s">
        <v>41</v>
      </c>
      <c r="B22" s="11">
        <v>0</v>
      </c>
      <c r="C22" s="11">
        <v>0</v>
      </c>
      <c r="D22" s="11">
        <v>0</v>
      </c>
      <c r="E22" s="321">
        <v>0</v>
      </c>
      <c r="F22" s="11">
        <v>0</v>
      </c>
      <c r="G22" s="11">
        <v>0</v>
      </c>
      <c r="H22" s="11">
        <v>0</v>
      </c>
      <c r="I22" s="321">
        <v>0</v>
      </c>
      <c r="J22" s="321">
        <v>0</v>
      </c>
      <c r="K22" s="321">
        <v>0</v>
      </c>
      <c r="L22" s="321">
        <v>0</v>
      </c>
      <c r="M22" s="321">
        <v>0</v>
      </c>
      <c r="N22" s="11">
        <v>0</v>
      </c>
      <c r="O22" s="11">
        <v>0</v>
      </c>
      <c r="P22" s="11">
        <v>0</v>
      </c>
      <c r="Q22" s="321">
        <v>0</v>
      </c>
      <c r="R22" s="20">
        <v>0</v>
      </c>
      <c r="S22" s="20">
        <v>0</v>
      </c>
      <c r="T22" s="20">
        <v>0</v>
      </c>
      <c r="U22" s="20">
        <v>0</v>
      </c>
    </row>
    <row r="23" spans="1:21" s="133" customFormat="1" ht="18.75" customHeight="1" x14ac:dyDescent="0.25">
      <c r="A23" s="34" t="s">
        <v>42</v>
      </c>
      <c r="B23" s="11">
        <v>0</v>
      </c>
      <c r="C23" s="11">
        <v>0</v>
      </c>
      <c r="D23" s="11">
        <v>0</v>
      </c>
      <c r="E23" s="321">
        <v>0</v>
      </c>
      <c r="F23" s="11">
        <v>0</v>
      </c>
      <c r="G23" s="11">
        <v>0</v>
      </c>
      <c r="H23" s="11">
        <v>0</v>
      </c>
      <c r="I23" s="321">
        <v>0</v>
      </c>
      <c r="J23" s="321">
        <v>0</v>
      </c>
      <c r="K23" s="321">
        <v>0</v>
      </c>
      <c r="L23" s="321">
        <v>0</v>
      </c>
      <c r="M23" s="321">
        <v>0</v>
      </c>
      <c r="N23" s="11">
        <v>0</v>
      </c>
      <c r="O23" s="11">
        <v>0</v>
      </c>
      <c r="P23" s="11">
        <v>0</v>
      </c>
      <c r="Q23" s="321">
        <v>0</v>
      </c>
      <c r="R23" s="20">
        <v>0</v>
      </c>
      <c r="S23" s="20">
        <v>0</v>
      </c>
      <c r="T23" s="20">
        <v>0</v>
      </c>
      <c r="U23" s="20">
        <v>0</v>
      </c>
    </row>
    <row r="24" spans="1:21" s="133" customFormat="1" ht="18.75" customHeight="1" x14ac:dyDescent="0.25">
      <c r="A24" s="34" t="s">
        <v>43</v>
      </c>
      <c r="B24" s="11">
        <v>58</v>
      </c>
      <c r="C24" s="11">
        <v>35</v>
      </c>
      <c r="D24" s="11">
        <v>0</v>
      </c>
      <c r="E24" s="321">
        <v>93</v>
      </c>
      <c r="F24" s="11">
        <v>17</v>
      </c>
      <c r="G24" s="11">
        <v>14</v>
      </c>
      <c r="H24" s="11">
        <v>0</v>
      </c>
      <c r="I24" s="321">
        <v>31</v>
      </c>
      <c r="J24" s="321">
        <v>75</v>
      </c>
      <c r="K24" s="321">
        <v>49</v>
      </c>
      <c r="L24" s="321">
        <v>0</v>
      </c>
      <c r="M24" s="321">
        <v>124</v>
      </c>
      <c r="N24" s="11">
        <v>22</v>
      </c>
      <c r="O24" s="11">
        <v>50</v>
      </c>
      <c r="P24" s="11">
        <v>0</v>
      </c>
      <c r="Q24" s="321">
        <v>72</v>
      </c>
      <c r="R24" s="20">
        <v>97</v>
      </c>
      <c r="S24" s="20">
        <v>99</v>
      </c>
      <c r="T24" s="20">
        <v>0</v>
      </c>
      <c r="U24" s="20">
        <v>196</v>
      </c>
    </row>
    <row r="25" spans="1:21" s="133" customFormat="1" ht="18.75" customHeight="1" x14ac:dyDescent="0.25">
      <c r="A25" s="233" t="s">
        <v>492</v>
      </c>
      <c r="B25" s="11">
        <v>0</v>
      </c>
      <c r="C25" s="11">
        <v>0</v>
      </c>
      <c r="D25" s="11">
        <v>0</v>
      </c>
      <c r="E25" s="321">
        <v>0</v>
      </c>
      <c r="F25" s="11">
        <v>0</v>
      </c>
      <c r="G25" s="11">
        <v>0</v>
      </c>
      <c r="H25" s="11">
        <v>0</v>
      </c>
      <c r="I25" s="321">
        <v>0</v>
      </c>
      <c r="J25" s="321">
        <v>0</v>
      </c>
      <c r="K25" s="321">
        <v>0</v>
      </c>
      <c r="L25" s="321">
        <v>0</v>
      </c>
      <c r="M25" s="321">
        <v>0</v>
      </c>
      <c r="N25" s="11">
        <v>0</v>
      </c>
      <c r="O25" s="11">
        <v>0</v>
      </c>
      <c r="P25" s="11">
        <v>0</v>
      </c>
      <c r="Q25" s="321">
        <v>0</v>
      </c>
      <c r="R25" s="20">
        <v>0</v>
      </c>
      <c r="S25" s="20">
        <v>0</v>
      </c>
      <c r="T25" s="20">
        <v>0</v>
      </c>
      <c r="U25" s="279">
        <v>0</v>
      </c>
    </row>
    <row r="26" spans="1:21" s="133" customFormat="1" ht="18.75" customHeight="1" thickBot="1" x14ac:dyDescent="0.3">
      <c r="A26" s="38" t="s">
        <v>0</v>
      </c>
      <c r="B26" s="44">
        <v>60</v>
      </c>
      <c r="C26" s="44">
        <v>35</v>
      </c>
      <c r="D26" s="44">
        <v>0</v>
      </c>
      <c r="E26" s="44">
        <v>95</v>
      </c>
      <c r="F26" s="44">
        <v>18</v>
      </c>
      <c r="G26" s="44">
        <v>15</v>
      </c>
      <c r="H26" s="44">
        <v>0</v>
      </c>
      <c r="I26" s="44">
        <v>33</v>
      </c>
      <c r="J26" s="44">
        <v>78</v>
      </c>
      <c r="K26" s="44">
        <v>50</v>
      </c>
      <c r="L26" s="44">
        <v>0</v>
      </c>
      <c r="M26" s="44">
        <v>128</v>
      </c>
      <c r="N26" s="44">
        <v>22</v>
      </c>
      <c r="O26" s="44">
        <v>50</v>
      </c>
      <c r="P26" s="44">
        <v>0</v>
      </c>
      <c r="Q26" s="44">
        <v>72</v>
      </c>
      <c r="R26" s="44">
        <v>100</v>
      </c>
      <c r="S26" s="44">
        <v>100</v>
      </c>
      <c r="T26" s="44">
        <v>0</v>
      </c>
      <c r="U26" s="44">
        <v>200</v>
      </c>
    </row>
    <row r="27" spans="1:21" ht="13.5" thickTop="1" x14ac:dyDescent="0.2">
      <c r="A27" s="24" t="s">
        <v>202</v>
      </c>
    </row>
    <row r="28" spans="1:21" x14ac:dyDescent="0.2">
      <c r="A28" s="24" t="s">
        <v>343</v>
      </c>
    </row>
  </sheetData>
  <mergeCells count="3">
    <mergeCell ref="A2:P2"/>
    <mergeCell ref="A4:P4"/>
    <mergeCell ref="S6:S7"/>
  </mergeCells>
  <pageMargins left="0.7" right="0.7" top="0.75" bottom="0.75" header="0.3" footer="0.3"/>
  <pageSetup paperSize="281" scale="84" orientation="landscape" horizontalDpi="300" verticalDpi="300" r:id="rId1"/>
  <headerFooter alignWithMargins="0">
    <oddFooter>&amp;C29</oddFooter>
  </headerFooter>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rgb="FF003300"/>
    <pageSetUpPr fitToPage="1"/>
  </sheetPr>
  <dimension ref="A1:Q34"/>
  <sheetViews>
    <sheetView showGridLines="0" zoomScale="85" zoomScaleNormal="85" workbookViewId="0"/>
  </sheetViews>
  <sheetFormatPr baseColWidth="10" defaultRowHeight="12.75" x14ac:dyDescent="0.2"/>
  <cols>
    <col min="1" max="1" width="11.42578125" style="2"/>
    <col min="2" max="2" width="50.28515625" style="2" customWidth="1"/>
    <col min="3" max="3" width="10.7109375" style="2" bestFit="1" customWidth="1"/>
    <col min="4" max="4" width="10.28515625" style="2" bestFit="1" customWidth="1"/>
    <col min="5" max="5" width="7.28515625" style="2" bestFit="1" customWidth="1"/>
    <col min="6" max="6" width="10.7109375" style="2" bestFit="1" customWidth="1"/>
    <col min="7" max="7" width="10.28515625" style="2" bestFit="1" customWidth="1"/>
    <col min="8" max="8" width="7.28515625" style="2" bestFit="1" customWidth="1"/>
    <col min="9" max="9" width="10.7109375" style="2" bestFit="1" customWidth="1"/>
    <col min="10" max="10" width="10.28515625" style="2" bestFit="1" customWidth="1"/>
    <col min="11" max="11" width="7.28515625" style="2" bestFit="1" customWidth="1"/>
    <col min="12" max="12" width="10.7109375" style="2" bestFit="1" customWidth="1"/>
    <col min="13" max="13" width="11" style="2" customWidth="1"/>
    <col min="14" max="14" width="7.5703125" style="2" customWidth="1"/>
    <col min="15" max="15" width="10.7109375" style="2" bestFit="1" customWidth="1"/>
    <col min="16" max="16" width="10.28515625" style="2" bestFit="1" customWidth="1"/>
    <col min="17" max="17" width="7.28515625" style="2" bestFit="1" customWidth="1"/>
    <col min="18" max="16384" width="11.42578125" style="2"/>
  </cols>
  <sheetData>
    <row r="1" spans="1:17" ht="15.75" x14ac:dyDescent="0.25">
      <c r="A1" s="52" t="str">
        <f>'Cuadro 1'!A3</f>
        <v>Enero</v>
      </c>
      <c r="C1" s="26"/>
    </row>
    <row r="2" spans="1:17" ht="13.5" x14ac:dyDescent="0.25">
      <c r="A2" s="525" t="s">
        <v>68</v>
      </c>
      <c r="B2" s="451"/>
      <c r="C2" s="451"/>
      <c r="D2" s="451"/>
      <c r="E2" s="451"/>
      <c r="F2" s="451"/>
      <c r="G2" s="451"/>
      <c r="H2" s="451"/>
      <c r="I2" s="451"/>
      <c r="J2" s="451"/>
      <c r="K2" s="451"/>
      <c r="L2" s="451"/>
      <c r="M2" s="451"/>
      <c r="N2" s="451"/>
      <c r="O2" s="451"/>
      <c r="P2" s="451"/>
      <c r="Q2" s="451"/>
    </row>
    <row r="4" spans="1:17" ht="19.5" customHeight="1" x14ac:dyDescent="0.25">
      <c r="A4" s="525" t="s">
        <v>137</v>
      </c>
      <c r="B4" s="451"/>
      <c r="C4" s="451"/>
      <c r="D4" s="451"/>
      <c r="E4" s="451"/>
      <c r="F4" s="451"/>
      <c r="G4" s="451"/>
      <c r="H4" s="451"/>
      <c r="I4" s="451"/>
      <c r="J4" s="451"/>
      <c r="K4" s="451"/>
      <c r="L4" s="451"/>
      <c r="M4" s="451"/>
      <c r="N4" s="451"/>
      <c r="O4" s="451"/>
      <c r="P4" s="451"/>
      <c r="Q4" s="451"/>
    </row>
    <row r="5" spans="1:17" ht="13.5" customHeight="1" thickBot="1" x14ac:dyDescent="0.25"/>
    <row r="6" spans="1:17" s="133" customFormat="1" ht="15" customHeight="1" thickTop="1" x14ac:dyDescent="0.2">
      <c r="A6" s="644" t="s">
        <v>78</v>
      </c>
      <c r="B6" s="645" t="s">
        <v>356</v>
      </c>
      <c r="C6" s="159" t="s">
        <v>143</v>
      </c>
      <c r="D6" s="159"/>
      <c r="E6" s="159"/>
      <c r="F6" s="159"/>
      <c r="G6" s="159"/>
      <c r="H6" s="159"/>
      <c r="I6" s="159"/>
      <c r="J6" s="159"/>
      <c r="K6" s="160"/>
      <c r="L6" s="159" t="s">
        <v>142</v>
      </c>
      <c r="M6" s="159"/>
      <c r="N6" s="160"/>
      <c r="O6" s="161"/>
      <c r="P6" s="604" t="s">
        <v>184</v>
      </c>
      <c r="Q6" s="161"/>
    </row>
    <row r="7" spans="1:17" s="133" customFormat="1" ht="15" customHeight="1" x14ac:dyDescent="0.2">
      <c r="A7" s="634"/>
      <c r="B7" s="646"/>
      <c r="C7" s="162" t="s">
        <v>1</v>
      </c>
      <c r="D7" s="163"/>
      <c r="E7" s="164"/>
      <c r="F7" s="162" t="s">
        <v>138</v>
      </c>
      <c r="G7" s="163"/>
      <c r="H7" s="164"/>
      <c r="I7" s="162" t="s">
        <v>0</v>
      </c>
      <c r="J7" s="163"/>
      <c r="K7" s="164"/>
      <c r="L7" s="165" t="s">
        <v>2</v>
      </c>
      <c r="M7" s="141"/>
      <c r="N7" s="140"/>
      <c r="O7" s="166"/>
      <c r="P7" s="605"/>
      <c r="Q7" s="143"/>
    </row>
    <row r="8" spans="1:17" s="133" customFormat="1" ht="15" customHeight="1" x14ac:dyDescent="0.2">
      <c r="A8" s="635"/>
      <c r="B8" s="475"/>
      <c r="C8" s="167" t="s">
        <v>3</v>
      </c>
      <c r="D8" s="167" t="s">
        <v>4</v>
      </c>
      <c r="E8" s="140" t="s">
        <v>0</v>
      </c>
      <c r="F8" s="167" t="s">
        <v>3</v>
      </c>
      <c r="G8" s="167" t="s">
        <v>4</v>
      </c>
      <c r="H8" s="140" t="s">
        <v>0</v>
      </c>
      <c r="I8" s="167" t="s">
        <v>3</v>
      </c>
      <c r="J8" s="167" t="s">
        <v>4</v>
      </c>
      <c r="K8" s="140" t="s">
        <v>0</v>
      </c>
      <c r="L8" s="140" t="s">
        <v>3</v>
      </c>
      <c r="M8" s="140" t="s">
        <v>4</v>
      </c>
      <c r="N8" s="140" t="s">
        <v>0</v>
      </c>
      <c r="O8" s="140" t="s">
        <v>3</v>
      </c>
      <c r="P8" s="140" t="s">
        <v>4</v>
      </c>
      <c r="Q8" s="141" t="s">
        <v>0</v>
      </c>
    </row>
    <row r="9" spans="1:17" s="133" customFormat="1" ht="15" customHeight="1" x14ac:dyDescent="0.2">
      <c r="A9" s="317" t="s">
        <v>79</v>
      </c>
      <c r="B9" s="318" t="s">
        <v>496</v>
      </c>
      <c r="C9" s="41">
        <v>44</v>
      </c>
      <c r="D9" s="41">
        <v>21</v>
      </c>
      <c r="E9" s="41">
        <f>SUM(C9:D9)</f>
        <v>65</v>
      </c>
      <c r="F9" s="41">
        <v>3</v>
      </c>
      <c r="G9" s="41">
        <v>2</v>
      </c>
      <c r="H9" s="41">
        <f>SUM(F9:G9)</f>
        <v>5</v>
      </c>
      <c r="I9" s="41">
        <f>SUM(C9,F9)</f>
        <v>47</v>
      </c>
      <c r="J9" s="41">
        <f>SUM(D9,G9)</f>
        <v>23</v>
      </c>
      <c r="K9" s="41">
        <f>SUM(I9:J9)</f>
        <v>70</v>
      </c>
      <c r="L9" s="41">
        <v>2</v>
      </c>
      <c r="M9" s="41">
        <v>1</v>
      </c>
      <c r="N9" s="41">
        <f>SUM(L9:M9)</f>
        <v>3</v>
      </c>
      <c r="O9" s="41">
        <f>SUM(L9,I9)</f>
        <v>49</v>
      </c>
      <c r="P9" s="41">
        <f>SUM(M9,J9)</f>
        <v>24</v>
      </c>
      <c r="Q9" s="41">
        <f>SUM(O9:P9)</f>
        <v>73</v>
      </c>
    </row>
    <row r="10" spans="1:17" s="133" customFormat="1" ht="15" customHeight="1" x14ac:dyDescent="0.2">
      <c r="A10" s="319" t="s">
        <v>80</v>
      </c>
      <c r="B10" s="318" t="s">
        <v>454</v>
      </c>
      <c r="C10" s="41">
        <v>5</v>
      </c>
      <c r="D10" s="41">
        <v>0</v>
      </c>
      <c r="E10" s="41">
        <f t="shared" ref="E10:E29" si="0">SUM(C10:D10)</f>
        <v>5</v>
      </c>
      <c r="F10" s="41">
        <v>0</v>
      </c>
      <c r="G10" s="41">
        <v>0</v>
      </c>
      <c r="H10" s="41">
        <f t="shared" ref="H10:H29" si="1">SUM(F10:G10)</f>
        <v>0</v>
      </c>
      <c r="I10" s="41">
        <f t="shared" ref="I10:J29" si="2">SUM(C10,F10)</f>
        <v>5</v>
      </c>
      <c r="J10" s="41">
        <f t="shared" si="2"/>
        <v>0</v>
      </c>
      <c r="K10" s="41">
        <f t="shared" ref="K10:K29" si="3">SUM(I10:J10)</f>
        <v>5</v>
      </c>
      <c r="L10" s="41">
        <v>1</v>
      </c>
      <c r="M10" s="41">
        <v>0</v>
      </c>
      <c r="N10" s="41">
        <f t="shared" ref="N10:N29" si="4">SUM(L10:M10)</f>
        <v>1</v>
      </c>
      <c r="O10" s="41">
        <f t="shared" ref="O10:P29" si="5">SUM(L10,I10)</f>
        <v>6</v>
      </c>
      <c r="P10" s="41">
        <f t="shared" si="5"/>
        <v>0</v>
      </c>
      <c r="Q10" s="41">
        <f t="shared" ref="Q10:Q29" si="6">SUM(O10:P10)</f>
        <v>6</v>
      </c>
    </row>
    <row r="11" spans="1:17" s="133" customFormat="1" ht="15" customHeight="1" x14ac:dyDescent="0.2">
      <c r="A11" s="319" t="s">
        <v>81</v>
      </c>
      <c r="B11" s="318" t="s">
        <v>497</v>
      </c>
      <c r="C11" s="41">
        <v>76</v>
      </c>
      <c r="D11" s="41">
        <v>15</v>
      </c>
      <c r="E11" s="41">
        <f t="shared" si="0"/>
        <v>91</v>
      </c>
      <c r="F11" s="41">
        <v>8</v>
      </c>
      <c r="G11" s="41">
        <v>2</v>
      </c>
      <c r="H11" s="41">
        <f t="shared" si="1"/>
        <v>10</v>
      </c>
      <c r="I11" s="41">
        <f t="shared" si="2"/>
        <v>84</v>
      </c>
      <c r="J11" s="41">
        <f t="shared" si="2"/>
        <v>17</v>
      </c>
      <c r="K11" s="41">
        <f t="shared" si="3"/>
        <v>101</v>
      </c>
      <c r="L11" s="41">
        <v>10</v>
      </c>
      <c r="M11" s="41">
        <v>7</v>
      </c>
      <c r="N11" s="41">
        <f t="shared" si="4"/>
        <v>17</v>
      </c>
      <c r="O11" s="41">
        <f t="shared" si="5"/>
        <v>94</v>
      </c>
      <c r="P11" s="41">
        <f t="shared" si="5"/>
        <v>24</v>
      </c>
      <c r="Q11" s="41">
        <f t="shared" si="6"/>
        <v>118</v>
      </c>
    </row>
    <row r="12" spans="1:17" s="133" customFormat="1" ht="15" customHeight="1" x14ac:dyDescent="0.2">
      <c r="A12" s="319" t="s">
        <v>82</v>
      </c>
      <c r="B12" s="318" t="s">
        <v>498</v>
      </c>
      <c r="C12" s="41">
        <v>0</v>
      </c>
      <c r="D12" s="41">
        <v>0</v>
      </c>
      <c r="E12" s="41">
        <f t="shared" si="0"/>
        <v>0</v>
      </c>
      <c r="F12" s="41">
        <v>0</v>
      </c>
      <c r="G12" s="41">
        <v>0</v>
      </c>
      <c r="H12" s="41">
        <f t="shared" si="1"/>
        <v>0</v>
      </c>
      <c r="I12" s="41">
        <f t="shared" si="2"/>
        <v>0</v>
      </c>
      <c r="J12" s="41">
        <f t="shared" si="2"/>
        <v>0</v>
      </c>
      <c r="K12" s="41">
        <f t="shared" si="3"/>
        <v>0</v>
      </c>
      <c r="L12" s="41">
        <v>0</v>
      </c>
      <c r="M12" s="41">
        <v>0</v>
      </c>
      <c r="N12" s="41">
        <f t="shared" si="4"/>
        <v>0</v>
      </c>
      <c r="O12" s="41">
        <f t="shared" si="5"/>
        <v>0</v>
      </c>
      <c r="P12" s="41">
        <f t="shared" si="5"/>
        <v>0</v>
      </c>
      <c r="Q12" s="41">
        <f t="shared" si="6"/>
        <v>0</v>
      </c>
    </row>
    <row r="13" spans="1:17" s="133" customFormat="1" ht="15" customHeight="1" x14ac:dyDescent="0.2">
      <c r="A13" s="319" t="s">
        <v>83</v>
      </c>
      <c r="B13" s="318" t="s">
        <v>499</v>
      </c>
      <c r="C13" s="41">
        <v>6</v>
      </c>
      <c r="D13" s="41">
        <v>3</v>
      </c>
      <c r="E13" s="41">
        <f t="shared" si="0"/>
        <v>9</v>
      </c>
      <c r="F13" s="41">
        <v>0</v>
      </c>
      <c r="G13" s="41">
        <v>1</v>
      </c>
      <c r="H13" s="41">
        <f t="shared" si="1"/>
        <v>1</v>
      </c>
      <c r="I13" s="41">
        <f t="shared" si="2"/>
        <v>6</v>
      </c>
      <c r="J13" s="41">
        <f t="shared" si="2"/>
        <v>4</v>
      </c>
      <c r="K13" s="41">
        <f t="shared" si="3"/>
        <v>10</v>
      </c>
      <c r="L13" s="41">
        <v>0</v>
      </c>
      <c r="M13" s="41">
        <v>0</v>
      </c>
      <c r="N13" s="41">
        <f t="shared" si="4"/>
        <v>0</v>
      </c>
      <c r="O13" s="41">
        <f t="shared" si="5"/>
        <v>6</v>
      </c>
      <c r="P13" s="41">
        <f t="shared" si="5"/>
        <v>4</v>
      </c>
      <c r="Q13" s="41">
        <f t="shared" si="6"/>
        <v>10</v>
      </c>
    </row>
    <row r="14" spans="1:17" s="133" customFormat="1" ht="15" customHeight="1" x14ac:dyDescent="0.2">
      <c r="A14" s="319" t="s">
        <v>84</v>
      </c>
      <c r="B14" s="318" t="s">
        <v>458</v>
      </c>
      <c r="C14" s="41">
        <v>98</v>
      </c>
      <c r="D14" s="41">
        <v>4</v>
      </c>
      <c r="E14" s="41">
        <f t="shared" si="0"/>
        <v>102</v>
      </c>
      <c r="F14" s="41">
        <v>6</v>
      </c>
      <c r="G14" s="41">
        <v>2</v>
      </c>
      <c r="H14" s="41">
        <f t="shared" si="1"/>
        <v>8</v>
      </c>
      <c r="I14" s="41">
        <f t="shared" si="2"/>
        <v>104</v>
      </c>
      <c r="J14" s="41">
        <f t="shared" si="2"/>
        <v>6</v>
      </c>
      <c r="K14" s="41">
        <f t="shared" si="3"/>
        <v>110</v>
      </c>
      <c r="L14" s="41">
        <v>10</v>
      </c>
      <c r="M14" s="41">
        <v>0</v>
      </c>
      <c r="N14" s="41">
        <f t="shared" si="4"/>
        <v>10</v>
      </c>
      <c r="O14" s="41">
        <f t="shared" si="5"/>
        <v>114</v>
      </c>
      <c r="P14" s="41">
        <f t="shared" si="5"/>
        <v>6</v>
      </c>
      <c r="Q14" s="41">
        <f t="shared" si="6"/>
        <v>120</v>
      </c>
    </row>
    <row r="15" spans="1:17" s="133" customFormat="1" ht="15" customHeight="1" x14ac:dyDescent="0.2">
      <c r="A15" s="319" t="s">
        <v>85</v>
      </c>
      <c r="B15" s="318" t="s">
        <v>500</v>
      </c>
      <c r="C15" s="41">
        <v>88</v>
      </c>
      <c r="D15" s="41">
        <v>26</v>
      </c>
      <c r="E15" s="41">
        <f t="shared" si="0"/>
        <v>114</v>
      </c>
      <c r="F15" s="41">
        <v>8</v>
      </c>
      <c r="G15" s="41">
        <v>14</v>
      </c>
      <c r="H15" s="41">
        <f t="shared" si="1"/>
        <v>22</v>
      </c>
      <c r="I15" s="41">
        <f t="shared" si="2"/>
        <v>96</v>
      </c>
      <c r="J15" s="41">
        <f t="shared" si="2"/>
        <v>40</v>
      </c>
      <c r="K15" s="41">
        <f t="shared" si="3"/>
        <v>136</v>
      </c>
      <c r="L15" s="41">
        <v>17</v>
      </c>
      <c r="M15" s="41">
        <v>19</v>
      </c>
      <c r="N15" s="41">
        <f t="shared" si="4"/>
        <v>36</v>
      </c>
      <c r="O15" s="41">
        <f t="shared" si="5"/>
        <v>113</v>
      </c>
      <c r="P15" s="41">
        <f t="shared" si="5"/>
        <v>59</v>
      </c>
      <c r="Q15" s="41">
        <f t="shared" si="6"/>
        <v>172</v>
      </c>
    </row>
    <row r="16" spans="1:17" s="133" customFormat="1" ht="15" customHeight="1" x14ac:dyDescent="0.2">
      <c r="A16" s="319" t="s">
        <v>86</v>
      </c>
      <c r="B16" s="318" t="s">
        <v>501</v>
      </c>
      <c r="C16" s="41">
        <v>51</v>
      </c>
      <c r="D16" s="41">
        <v>3</v>
      </c>
      <c r="E16" s="41">
        <f t="shared" si="0"/>
        <v>54</v>
      </c>
      <c r="F16" s="41">
        <v>9</v>
      </c>
      <c r="G16" s="41">
        <v>0</v>
      </c>
      <c r="H16" s="41">
        <f t="shared" si="1"/>
        <v>9</v>
      </c>
      <c r="I16" s="41">
        <f t="shared" si="2"/>
        <v>60</v>
      </c>
      <c r="J16" s="41">
        <f t="shared" si="2"/>
        <v>3</v>
      </c>
      <c r="K16" s="41">
        <f t="shared" si="3"/>
        <v>63</v>
      </c>
      <c r="L16" s="41">
        <v>5</v>
      </c>
      <c r="M16" s="41">
        <v>1</v>
      </c>
      <c r="N16" s="41">
        <f t="shared" si="4"/>
        <v>6</v>
      </c>
      <c r="O16" s="41">
        <f t="shared" si="5"/>
        <v>65</v>
      </c>
      <c r="P16" s="41">
        <f t="shared" si="5"/>
        <v>4</v>
      </c>
      <c r="Q16" s="41">
        <f t="shared" si="6"/>
        <v>69</v>
      </c>
    </row>
    <row r="17" spans="1:17" s="133" customFormat="1" ht="15" customHeight="1" x14ac:dyDescent="0.2">
      <c r="A17" s="319" t="s">
        <v>45</v>
      </c>
      <c r="B17" s="318" t="s">
        <v>502</v>
      </c>
      <c r="C17" s="41">
        <v>15</v>
      </c>
      <c r="D17" s="41">
        <v>33</v>
      </c>
      <c r="E17" s="41">
        <f t="shared" si="0"/>
        <v>48</v>
      </c>
      <c r="F17" s="41">
        <v>7</v>
      </c>
      <c r="G17" s="41">
        <v>6</v>
      </c>
      <c r="H17" s="41">
        <f t="shared" si="1"/>
        <v>13</v>
      </c>
      <c r="I17" s="41">
        <f t="shared" si="2"/>
        <v>22</v>
      </c>
      <c r="J17" s="41">
        <f t="shared" si="2"/>
        <v>39</v>
      </c>
      <c r="K17" s="41">
        <f t="shared" si="3"/>
        <v>61</v>
      </c>
      <c r="L17" s="41">
        <v>10</v>
      </c>
      <c r="M17" s="41">
        <v>17</v>
      </c>
      <c r="N17" s="41">
        <f t="shared" si="4"/>
        <v>27</v>
      </c>
      <c r="O17" s="41">
        <f t="shared" si="5"/>
        <v>32</v>
      </c>
      <c r="P17" s="41">
        <f t="shared" si="5"/>
        <v>56</v>
      </c>
      <c r="Q17" s="41">
        <f t="shared" si="6"/>
        <v>88</v>
      </c>
    </row>
    <row r="18" spans="1:17" s="133" customFormat="1" ht="15" customHeight="1" x14ac:dyDescent="0.2">
      <c r="A18" s="319" t="s">
        <v>87</v>
      </c>
      <c r="B18" s="318" t="s">
        <v>503</v>
      </c>
      <c r="C18" s="41">
        <v>7</v>
      </c>
      <c r="D18" s="41">
        <v>1</v>
      </c>
      <c r="E18" s="41">
        <f t="shared" si="0"/>
        <v>8</v>
      </c>
      <c r="F18" s="41">
        <v>2</v>
      </c>
      <c r="G18" s="41">
        <v>0</v>
      </c>
      <c r="H18" s="41">
        <f t="shared" si="1"/>
        <v>2</v>
      </c>
      <c r="I18" s="41">
        <f t="shared" si="2"/>
        <v>9</v>
      </c>
      <c r="J18" s="41">
        <f t="shared" si="2"/>
        <v>1</v>
      </c>
      <c r="K18" s="41">
        <f t="shared" si="3"/>
        <v>10</v>
      </c>
      <c r="L18" s="41">
        <v>2</v>
      </c>
      <c r="M18" s="41">
        <v>2</v>
      </c>
      <c r="N18" s="41">
        <f t="shared" si="4"/>
        <v>4</v>
      </c>
      <c r="O18" s="41">
        <f t="shared" si="5"/>
        <v>11</v>
      </c>
      <c r="P18" s="41">
        <f t="shared" si="5"/>
        <v>3</v>
      </c>
      <c r="Q18" s="41">
        <f t="shared" si="6"/>
        <v>14</v>
      </c>
    </row>
    <row r="19" spans="1:17" s="133" customFormat="1" ht="15" customHeight="1" x14ac:dyDescent="0.2">
      <c r="A19" s="319" t="s">
        <v>88</v>
      </c>
      <c r="B19" s="318" t="s">
        <v>504</v>
      </c>
      <c r="C19" s="41">
        <v>4</v>
      </c>
      <c r="D19" s="41">
        <v>1</v>
      </c>
      <c r="E19" s="41">
        <f t="shared" si="0"/>
        <v>5</v>
      </c>
      <c r="F19" s="41">
        <v>1</v>
      </c>
      <c r="G19" s="41">
        <v>1</v>
      </c>
      <c r="H19" s="41">
        <f t="shared" si="1"/>
        <v>2</v>
      </c>
      <c r="I19" s="41">
        <f t="shared" si="2"/>
        <v>5</v>
      </c>
      <c r="J19" s="41">
        <f t="shared" si="2"/>
        <v>2</v>
      </c>
      <c r="K19" s="41">
        <f t="shared" si="3"/>
        <v>7</v>
      </c>
      <c r="L19" s="41">
        <v>0</v>
      </c>
      <c r="M19" s="41">
        <v>0</v>
      </c>
      <c r="N19" s="41">
        <f t="shared" si="4"/>
        <v>0</v>
      </c>
      <c r="O19" s="41">
        <f t="shared" si="5"/>
        <v>5</v>
      </c>
      <c r="P19" s="41">
        <f t="shared" si="5"/>
        <v>2</v>
      </c>
      <c r="Q19" s="41">
        <f t="shared" si="6"/>
        <v>7</v>
      </c>
    </row>
    <row r="20" spans="1:17" s="133" customFormat="1" ht="15" customHeight="1" x14ac:dyDescent="0.2">
      <c r="A20" s="319" t="s">
        <v>89</v>
      </c>
      <c r="B20" s="318" t="s">
        <v>505</v>
      </c>
      <c r="C20" s="41">
        <v>7</v>
      </c>
      <c r="D20" s="41">
        <v>1</v>
      </c>
      <c r="E20" s="41">
        <f t="shared" si="0"/>
        <v>8</v>
      </c>
      <c r="F20" s="41">
        <v>0</v>
      </c>
      <c r="G20" s="41">
        <v>2</v>
      </c>
      <c r="H20" s="41">
        <f t="shared" si="1"/>
        <v>2</v>
      </c>
      <c r="I20" s="41">
        <f t="shared" si="2"/>
        <v>7</v>
      </c>
      <c r="J20" s="41">
        <f t="shared" si="2"/>
        <v>3</v>
      </c>
      <c r="K20" s="41">
        <f t="shared" si="3"/>
        <v>10</v>
      </c>
      <c r="L20" s="41">
        <v>3</v>
      </c>
      <c r="M20" s="41">
        <v>1</v>
      </c>
      <c r="N20" s="41">
        <f t="shared" si="4"/>
        <v>4</v>
      </c>
      <c r="O20" s="41">
        <f t="shared" si="5"/>
        <v>10</v>
      </c>
      <c r="P20" s="41">
        <f t="shared" si="5"/>
        <v>4</v>
      </c>
      <c r="Q20" s="41">
        <f t="shared" si="6"/>
        <v>14</v>
      </c>
    </row>
    <row r="21" spans="1:17" s="133" customFormat="1" ht="15" customHeight="1" x14ac:dyDescent="0.2">
      <c r="A21" s="319" t="s">
        <v>90</v>
      </c>
      <c r="B21" s="318" t="s">
        <v>506</v>
      </c>
      <c r="C21" s="41">
        <v>8</v>
      </c>
      <c r="D21" s="41">
        <v>6</v>
      </c>
      <c r="E21" s="41">
        <f t="shared" si="0"/>
        <v>14</v>
      </c>
      <c r="F21" s="41">
        <v>3</v>
      </c>
      <c r="G21" s="41">
        <v>3</v>
      </c>
      <c r="H21" s="41">
        <f t="shared" si="1"/>
        <v>6</v>
      </c>
      <c r="I21" s="41">
        <f t="shared" si="2"/>
        <v>11</v>
      </c>
      <c r="J21" s="41">
        <f t="shared" si="2"/>
        <v>9</v>
      </c>
      <c r="K21" s="41">
        <f t="shared" si="3"/>
        <v>20</v>
      </c>
      <c r="L21" s="41">
        <v>2</v>
      </c>
      <c r="M21" s="41">
        <v>2</v>
      </c>
      <c r="N21" s="41">
        <f t="shared" si="4"/>
        <v>4</v>
      </c>
      <c r="O21" s="41">
        <f t="shared" si="5"/>
        <v>13</v>
      </c>
      <c r="P21" s="41">
        <f t="shared" si="5"/>
        <v>11</v>
      </c>
      <c r="Q21" s="41">
        <f t="shared" si="6"/>
        <v>24</v>
      </c>
    </row>
    <row r="22" spans="1:17" s="133" customFormat="1" ht="15" customHeight="1" x14ac:dyDescent="0.2">
      <c r="A22" s="319" t="s">
        <v>91</v>
      </c>
      <c r="B22" s="318" t="s">
        <v>507</v>
      </c>
      <c r="C22" s="41">
        <v>16</v>
      </c>
      <c r="D22" s="41">
        <v>6</v>
      </c>
      <c r="E22" s="41">
        <f t="shared" si="0"/>
        <v>22</v>
      </c>
      <c r="F22" s="41">
        <v>3</v>
      </c>
      <c r="G22" s="41">
        <v>2</v>
      </c>
      <c r="H22" s="41">
        <f t="shared" si="1"/>
        <v>5</v>
      </c>
      <c r="I22" s="41">
        <f t="shared" si="2"/>
        <v>19</v>
      </c>
      <c r="J22" s="41">
        <f t="shared" si="2"/>
        <v>8</v>
      </c>
      <c r="K22" s="41">
        <f t="shared" si="3"/>
        <v>27</v>
      </c>
      <c r="L22" s="41">
        <v>0</v>
      </c>
      <c r="M22" s="41">
        <v>2</v>
      </c>
      <c r="N22" s="41">
        <f t="shared" si="4"/>
        <v>2</v>
      </c>
      <c r="O22" s="41">
        <f t="shared" si="5"/>
        <v>19</v>
      </c>
      <c r="P22" s="41">
        <f t="shared" si="5"/>
        <v>10</v>
      </c>
      <c r="Q22" s="41">
        <f t="shared" si="6"/>
        <v>29</v>
      </c>
    </row>
    <row r="23" spans="1:17" s="133" customFormat="1" ht="15" customHeight="1" x14ac:dyDescent="0.2">
      <c r="A23" s="319" t="s">
        <v>92</v>
      </c>
      <c r="B23" s="318" t="s">
        <v>508</v>
      </c>
      <c r="C23" s="41">
        <v>9</v>
      </c>
      <c r="D23" s="41">
        <v>23</v>
      </c>
      <c r="E23" s="41">
        <f t="shared" si="0"/>
        <v>32</v>
      </c>
      <c r="F23" s="41">
        <v>6</v>
      </c>
      <c r="G23" s="41">
        <v>5</v>
      </c>
      <c r="H23" s="41">
        <f t="shared" si="1"/>
        <v>11</v>
      </c>
      <c r="I23" s="41">
        <f t="shared" si="2"/>
        <v>15</v>
      </c>
      <c r="J23" s="41">
        <f t="shared" si="2"/>
        <v>28</v>
      </c>
      <c r="K23" s="41">
        <f t="shared" si="3"/>
        <v>43</v>
      </c>
      <c r="L23" s="41">
        <v>30</v>
      </c>
      <c r="M23" s="41">
        <v>57</v>
      </c>
      <c r="N23" s="41">
        <f t="shared" si="4"/>
        <v>87</v>
      </c>
      <c r="O23" s="41">
        <f t="shared" si="5"/>
        <v>45</v>
      </c>
      <c r="P23" s="41">
        <f t="shared" si="5"/>
        <v>85</v>
      </c>
      <c r="Q23" s="41">
        <f t="shared" si="6"/>
        <v>130</v>
      </c>
    </row>
    <row r="24" spans="1:17" s="133" customFormat="1" ht="15" customHeight="1" x14ac:dyDescent="0.2">
      <c r="A24" s="319" t="s">
        <v>93</v>
      </c>
      <c r="B24" s="318" t="s">
        <v>473</v>
      </c>
      <c r="C24" s="41">
        <v>4</v>
      </c>
      <c r="D24" s="41">
        <v>5</v>
      </c>
      <c r="E24" s="41">
        <f t="shared" si="0"/>
        <v>9</v>
      </c>
      <c r="F24" s="41">
        <v>1</v>
      </c>
      <c r="G24" s="41">
        <v>4</v>
      </c>
      <c r="H24" s="41">
        <f t="shared" si="1"/>
        <v>5</v>
      </c>
      <c r="I24" s="41">
        <f t="shared" si="2"/>
        <v>5</v>
      </c>
      <c r="J24" s="41">
        <f t="shared" si="2"/>
        <v>9</v>
      </c>
      <c r="K24" s="41">
        <f t="shared" si="3"/>
        <v>14</v>
      </c>
      <c r="L24" s="41">
        <v>9</v>
      </c>
      <c r="M24" s="41">
        <v>34</v>
      </c>
      <c r="N24" s="41">
        <f t="shared" si="4"/>
        <v>43</v>
      </c>
      <c r="O24" s="41">
        <f t="shared" si="5"/>
        <v>14</v>
      </c>
      <c r="P24" s="41">
        <f t="shared" si="5"/>
        <v>43</v>
      </c>
      <c r="Q24" s="41">
        <f t="shared" si="6"/>
        <v>57</v>
      </c>
    </row>
    <row r="25" spans="1:17" s="133" customFormat="1" ht="15" customHeight="1" x14ac:dyDescent="0.2">
      <c r="A25" s="319" t="s">
        <v>94</v>
      </c>
      <c r="B25" s="318" t="s">
        <v>509</v>
      </c>
      <c r="C25" s="41">
        <v>36</v>
      </c>
      <c r="D25" s="41">
        <v>98</v>
      </c>
      <c r="E25" s="41">
        <f t="shared" si="0"/>
        <v>134</v>
      </c>
      <c r="F25" s="41">
        <v>9</v>
      </c>
      <c r="G25" s="41">
        <v>41</v>
      </c>
      <c r="H25" s="41">
        <f t="shared" si="1"/>
        <v>50</v>
      </c>
      <c r="I25" s="41">
        <f t="shared" si="2"/>
        <v>45</v>
      </c>
      <c r="J25" s="41">
        <f t="shared" si="2"/>
        <v>139</v>
      </c>
      <c r="K25" s="41">
        <f t="shared" si="3"/>
        <v>184</v>
      </c>
      <c r="L25" s="41">
        <v>106</v>
      </c>
      <c r="M25" s="41">
        <v>237</v>
      </c>
      <c r="N25" s="41">
        <f t="shared" si="4"/>
        <v>343</v>
      </c>
      <c r="O25" s="41">
        <f t="shared" si="5"/>
        <v>151</v>
      </c>
      <c r="P25" s="41">
        <f t="shared" si="5"/>
        <v>376</v>
      </c>
      <c r="Q25" s="41">
        <f t="shared" si="6"/>
        <v>527</v>
      </c>
    </row>
    <row r="26" spans="1:17" s="133" customFormat="1" ht="15" customHeight="1" x14ac:dyDescent="0.2">
      <c r="A26" s="319" t="s">
        <v>510</v>
      </c>
      <c r="B26" s="318" t="s">
        <v>511</v>
      </c>
      <c r="C26" s="41">
        <v>3</v>
      </c>
      <c r="D26" s="41">
        <v>1</v>
      </c>
      <c r="E26" s="41">
        <f t="shared" si="0"/>
        <v>4</v>
      </c>
      <c r="F26" s="41">
        <v>1</v>
      </c>
      <c r="G26" s="41">
        <v>0</v>
      </c>
      <c r="H26" s="41">
        <f t="shared" si="1"/>
        <v>1</v>
      </c>
      <c r="I26" s="41">
        <f t="shared" si="2"/>
        <v>4</v>
      </c>
      <c r="J26" s="41">
        <f t="shared" si="2"/>
        <v>1</v>
      </c>
      <c r="K26" s="41">
        <f t="shared" si="3"/>
        <v>5</v>
      </c>
      <c r="L26" s="41">
        <v>0</v>
      </c>
      <c r="M26" s="41">
        <v>0</v>
      </c>
      <c r="N26" s="41">
        <f t="shared" si="4"/>
        <v>0</v>
      </c>
      <c r="O26" s="41">
        <f t="shared" si="5"/>
        <v>4</v>
      </c>
      <c r="P26" s="41">
        <f t="shared" si="5"/>
        <v>1</v>
      </c>
      <c r="Q26" s="41">
        <f t="shared" si="6"/>
        <v>5</v>
      </c>
    </row>
    <row r="27" spans="1:17" s="133" customFormat="1" ht="15" customHeight="1" x14ac:dyDescent="0.2">
      <c r="A27" s="319" t="s">
        <v>512</v>
      </c>
      <c r="B27" s="318" t="s">
        <v>513</v>
      </c>
      <c r="C27" s="41">
        <v>22</v>
      </c>
      <c r="D27" s="41">
        <v>15</v>
      </c>
      <c r="E27" s="41">
        <f t="shared" si="0"/>
        <v>37</v>
      </c>
      <c r="F27" s="41">
        <v>6</v>
      </c>
      <c r="G27" s="41">
        <v>11</v>
      </c>
      <c r="H27" s="41">
        <f t="shared" si="1"/>
        <v>17</v>
      </c>
      <c r="I27" s="41">
        <f t="shared" si="2"/>
        <v>28</v>
      </c>
      <c r="J27" s="41">
        <f t="shared" si="2"/>
        <v>26</v>
      </c>
      <c r="K27" s="41">
        <f t="shared" si="3"/>
        <v>54</v>
      </c>
      <c r="L27" s="41">
        <v>6</v>
      </c>
      <c r="M27" s="41">
        <v>15</v>
      </c>
      <c r="N27" s="41">
        <f t="shared" si="4"/>
        <v>21</v>
      </c>
      <c r="O27" s="41">
        <f t="shared" si="5"/>
        <v>34</v>
      </c>
      <c r="P27" s="41">
        <f t="shared" si="5"/>
        <v>41</v>
      </c>
      <c r="Q27" s="41">
        <f t="shared" si="6"/>
        <v>75</v>
      </c>
    </row>
    <row r="28" spans="1:17" s="133" customFormat="1" ht="15" customHeight="1" x14ac:dyDescent="0.2">
      <c r="A28" s="319" t="s">
        <v>514</v>
      </c>
      <c r="B28" s="318" t="s">
        <v>515</v>
      </c>
      <c r="C28" s="41">
        <v>5</v>
      </c>
      <c r="D28" s="41">
        <v>42</v>
      </c>
      <c r="E28" s="41">
        <f t="shared" si="0"/>
        <v>47</v>
      </c>
      <c r="F28" s="41">
        <v>0</v>
      </c>
      <c r="G28" s="41">
        <v>17</v>
      </c>
      <c r="H28" s="41">
        <f t="shared" si="1"/>
        <v>17</v>
      </c>
      <c r="I28" s="41">
        <f t="shared" si="2"/>
        <v>5</v>
      </c>
      <c r="J28" s="41">
        <f t="shared" si="2"/>
        <v>59</v>
      </c>
      <c r="K28" s="41">
        <f t="shared" si="3"/>
        <v>64</v>
      </c>
      <c r="L28" s="41">
        <v>0</v>
      </c>
      <c r="M28" s="41">
        <v>7</v>
      </c>
      <c r="N28" s="41">
        <f t="shared" si="4"/>
        <v>7</v>
      </c>
      <c r="O28" s="41">
        <f t="shared" si="5"/>
        <v>5</v>
      </c>
      <c r="P28" s="41">
        <f t="shared" si="5"/>
        <v>66</v>
      </c>
      <c r="Q28" s="41">
        <f t="shared" si="6"/>
        <v>71</v>
      </c>
    </row>
    <row r="29" spans="1:17" s="133" customFormat="1" ht="15" customHeight="1" x14ac:dyDescent="0.2">
      <c r="A29" s="320" t="s">
        <v>516</v>
      </c>
      <c r="B29" s="318" t="s">
        <v>517</v>
      </c>
      <c r="C29" s="41">
        <v>0</v>
      </c>
      <c r="D29" s="41">
        <v>1</v>
      </c>
      <c r="E29" s="41">
        <f t="shared" si="0"/>
        <v>1</v>
      </c>
      <c r="F29" s="41">
        <v>0</v>
      </c>
      <c r="G29" s="41">
        <v>0</v>
      </c>
      <c r="H29" s="41">
        <f t="shared" si="1"/>
        <v>0</v>
      </c>
      <c r="I29" s="41">
        <f t="shared" si="2"/>
        <v>0</v>
      </c>
      <c r="J29" s="41">
        <f t="shared" si="2"/>
        <v>1</v>
      </c>
      <c r="K29" s="41">
        <f t="shared" si="3"/>
        <v>1</v>
      </c>
      <c r="L29" s="41">
        <v>0</v>
      </c>
      <c r="M29" s="41">
        <v>1</v>
      </c>
      <c r="N29" s="41">
        <f t="shared" si="4"/>
        <v>1</v>
      </c>
      <c r="O29" s="41">
        <f t="shared" si="5"/>
        <v>0</v>
      </c>
      <c r="P29" s="41">
        <f t="shared" si="5"/>
        <v>2</v>
      </c>
      <c r="Q29" s="41">
        <f t="shared" si="6"/>
        <v>2</v>
      </c>
    </row>
    <row r="30" spans="1:17" s="133" customFormat="1" ht="15" customHeight="1" thickBot="1" x14ac:dyDescent="0.25">
      <c r="A30" s="169"/>
      <c r="B30" s="114" t="s">
        <v>0</v>
      </c>
      <c r="C30" s="657">
        <f>SUM(C9:C29)</f>
        <v>504</v>
      </c>
      <c r="D30" s="657">
        <f t="shared" ref="D30:Q30" si="7">SUM(D9:D29)</f>
        <v>305</v>
      </c>
      <c r="E30" s="657">
        <f t="shared" si="7"/>
        <v>809</v>
      </c>
      <c r="F30" s="657">
        <f t="shared" si="7"/>
        <v>73</v>
      </c>
      <c r="G30" s="657">
        <f t="shared" si="7"/>
        <v>113</v>
      </c>
      <c r="H30" s="657">
        <f t="shared" si="7"/>
        <v>186</v>
      </c>
      <c r="I30" s="657">
        <f t="shared" si="7"/>
        <v>577</v>
      </c>
      <c r="J30" s="657">
        <f t="shared" si="7"/>
        <v>418</v>
      </c>
      <c r="K30" s="657">
        <f t="shared" si="7"/>
        <v>995</v>
      </c>
      <c r="L30" s="657">
        <f t="shared" si="7"/>
        <v>213</v>
      </c>
      <c r="M30" s="657">
        <f t="shared" si="7"/>
        <v>403</v>
      </c>
      <c r="N30" s="657">
        <f t="shared" si="7"/>
        <v>616</v>
      </c>
      <c r="O30" s="657">
        <f t="shared" si="7"/>
        <v>790</v>
      </c>
      <c r="P30" s="657">
        <f t="shared" si="7"/>
        <v>821</v>
      </c>
      <c r="Q30" s="657">
        <f t="shared" si="7"/>
        <v>1611</v>
      </c>
    </row>
    <row r="31" spans="1:17" ht="14.25" customHeight="1" thickTop="1" x14ac:dyDescent="0.25">
      <c r="A31" s="24" t="s">
        <v>187</v>
      </c>
      <c r="B31" s="46"/>
      <c r="C31" s="22"/>
      <c r="D31" s="22"/>
      <c r="E31" s="22"/>
      <c r="F31" s="22"/>
      <c r="G31" s="22"/>
      <c r="H31" s="22"/>
      <c r="I31" s="22"/>
      <c r="J31" s="22"/>
      <c r="K31" s="22"/>
      <c r="L31" s="22"/>
      <c r="M31" s="22"/>
      <c r="N31" s="22"/>
      <c r="O31" s="22"/>
      <c r="P31" s="22"/>
      <c r="Q31" s="22"/>
    </row>
    <row r="32" spans="1:17" x14ac:dyDescent="0.2">
      <c r="A32" s="50" t="s">
        <v>376</v>
      </c>
    </row>
    <row r="33" spans="1:1" x14ac:dyDescent="0.2">
      <c r="A33" s="24" t="s">
        <v>213</v>
      </c>
    </row>
    <row r="34" spans="1:1" x14ac:dyDescent="0.2">
      <c r="A34" s="24" t="s">
        <v>344</v>
      </c>
    </row>
  </sheetData>
  <mergeCells count="5">
    <mergeCell ref="A6:A8"/>
    <mergeCell ref="B6:B8"/>
    <mergeCell ref="A2:Q2"/>
    <mergeCell ref="A4:Q4"/>
    <mergeCell ref="P6:P7"/>
  </mergeCells>
  <pageMargins left="0.7" right="0.7" top="0.75" bottom="0.75" header="0.3" footer="0.3"/>
  <pageSetup paperSize="281" scale="74" orientation="landscape" r:id="rId1"/>
  <headerFooter>
    <oddFooter>&amp;C30</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rgb="FF003300"/>
    <pageSetUpPr fitToPage="1"/>
  </sheetPr>
  <dimension ref="A1:Q33"/>
  <sheetViews>
    <sheetView showGridLines="0" zoomScale="85" zoomScaleNormal="85" workbookViewId="0"/>
  </sheetViews>
  <sheetFormatPr baseColWidth="10" defaultRowHeight="12.75" x14ac:dyDescent="0.2"/>
  <cols>
    <col min="1" max="1" width="11.42578125" style="2"/>
    <col min="2" max="2" width="51" style="2" customWidth="1"/>
    <col min="3" max="3" width="10.7109375" style="2" bestFit="1" customWidth="1"/>
    <col min="4" max="4" width="10.28515625" style="2" bestFit="1" customWidth="1"/>
    <col min="5" max="5" width="7.28515625" style="2" bestFit="1" customWidth="1"/>
    <col min="6" max="6" width="10.7109375" style="2" bestFit="1" customWidth="1"/>
    <col min="7" max="7" width="10.28515625" style="2" bestFit="1" customWidth="1"/>
    <col min="8" max="8" width="7.28515625" style="2" bestFit="1" customWidth="1"/>
    <col min="9" max="9" width="10.7109375" style="2" bestFit="1" customWidth="1"/>
    <col min="10" max="10" width="10.28515625" style="2" bestFit="1" customWidth="1"/>
    <col min="11" max="11" width="7.28515625" style="2" bestFit="1" customWidth="1"/>
    <col min="12" max="12" width="11.42578125" style="2" customWidth="1"/>
    <col min="13" max="13" width="10.28515625" style="2" bestFit="1" customWidth="1"/>
    <col min="14" max="14" width="7.5703125" style="2" customWidth="1"/>
    <col min="15" max="15" width="10.7109375" style="2" bestFit="1" customWidth="1"/>
    <col min="16" max="16" width="10.28515625" style="2" bestFit="1" customWidth="1"/>
    <col min="17" max="17" width="7.28515625" style="2" bestFit="1" customWidth="1"/>
    <col min="18" max="16384" width="11.42578125" style="2"/>
  </cols>
  <sheetData>
    <row r="1" spans="1:17" ht="15.75" x14ac:dyDescent="0.25">
      <c r="A1" s="52" t="str">
        <f>'Cuadro 1'!A3</f>
        <v>Enero</v>
      </c>
      <c r="C1" s="26"/>
    </row>
    <row r="2" spans="1:17" ht="18" customHeight="1" x14ac:dyDescent="0.25">
      <c r="A2" s="525" t="s">
        <v>319</v>
      </c>
      <c r="B2" s="451"/>
      <c r="C2" s="451"/>
      <c r="D2" s="451"/>
      <c r="E2" s="451"/>
      <c r="F2" s="451"/>
      <c r="G2" s="451"/>
      <c r="H2" s="451"/>
      <c r="I2" s="451"/>
      <c r="J2" s="451"/>
      <c r="K2" s="451"/>
      <c r="L2" s="451"/>
      <c r="M2" s="451"/>
      <c r="N2" s="451"/>
      <c r="O2" s="451"/>
      <c r="P2" s="451"/>
      <c r="Q2" s="451"/>
    </row>
    <row r="4" spans="1:17" ht="15.75" x14ac:dyDescent="0.25">
      <c r="B4" s="6" t="s">
        <v>191</v>
      </c>
      <c r="C4" s="8"/>
      <c r="D4" s="8"/>
      <c r="E4" s="8"/>
      <c r="F4" s="8"/>
      <c r="G4" s="8"/>
      <c r="H4" s="8"/>
      <c r="I4" s="8"/>
      <c r="J4" s="8"/>
      <c r="K4" s="8"/>
      <c r="L4" s="8"/>
      <c r="M4" s="8"/>
      <c r="N4" s="8"/>
      <c r="O4" s="8"/>
      <c r="P4" s="8"/>
      <c r="Q4" s="8"/>
    </row>
    <row r="5" spans="1:17" ht="13.5" customHeight="1" thickBot="1" x14ac:dyDescent="0.25"/>
    <row r="6" spans="1:17" s="133" customFormat="1" ht="15" customHeight="1" thickTop="1" x14ac:dyDescent="0.2">
      <c r="A6" s="644" t="s">
        <v>78</v>
      </c>
      <c r="B6" s="645" t="s">
        <v>356</v>
      </c>
      <c r="C6" s="159" t="s">
        <v>143</v>
      </c>
      <c r="D6" s="159"/>
      <c r="E6" s="159"/>
      <c r="F6" s="159"/>
      <c r="G6" s="159"/>
      <c r="H6" s="159"/>
      <c r="I6" s="159"/>
      <c r="J6" s="159"/>
      <c r="K6" s="160"/>
      <c r="L6" s="159" t="s">
        <v>142</v>
      </c>
      <c r="M6" s="159"/>
      <c r="N6" s="160"/>
      <c r="O6" s="161"/>
      <c r="P6" s="604" t="s">
        <v>184</v>
      </c>
      <c r="Q6" s="161"/>
    </row>
    <row r="7" spans="1:17" s="133" customFormat="1" ht="15" customHeight="1" x14ac:dyDescent="0.2">
      <c r="A7" s="634"/>
      <c r="B7" s="646"/>
      <c r="C7" s="162" t="s">
        <v>1</v>
      </c>
      <c r="D7" s="163"/>
      <c r="E7" s="164"/>
      <c r="F7" s="162" t="s">
        <v>27</v>
      </c>
      <c r="G7" s="163"/>
      <c r="H7" s="164"/>
      <c r="I7" s="162" t="s">
        <v>0</v>
      </c>
      <c r="J7" s="163"/>
      <c r="K7" s="164"/>
      <c r="L7" s="165" t="s">
        <v>2</v>
      </c>
      <c r="M7" s="141"/>
      <c r="N7" s="140"/>
      <c r="O7" s="166"/>
      <c r="P7" s="605"/>
      <c r="Q7" s="143"/>
    </row>
    <row r="8" spans="1:17" s="133" customFormat="1" ht="15" customHeight="1" x14ac:dyDescent="0.2">
      <c r="A8" s="635"/>
      <c r="B8" s="475"/>
      <c r="C8" s="167" t="s">
        <v>3</v>
      </c>
      <c r="D8" s="167" t="s">
        <v>4</v>
      </c>
      <c r="E8" s="140" t="s">
        <v>0</v>
      </c>
      <c r="F8" s="167" t="s">
        <v>3</v>
      </c>
      <c r="G8" s="167" t="s">
        <v>4</v>
      </c>
      <c r="H8" s="140" t="s">
        <v>0</v>
      </c>
      <c r="I8" s="167" t="s">
        <v>3</v>
      </c>
      <c r="J8" s="167" t="s">
        <v>4</v>
      </c>
      <c r="K8" s="140" t="s">
        <v>0</v>
      </c>
      <c r="L8" s="140" t="s">
        <v>3</v>
      </c>
      <c r="M8" s="140" t="s">
        <v>4</v>
      </c>
      <c r="N8" s="140" t="s">
        <v>0</v>
      </c>
      <c r="O8" s="140" t="s">
        <v>3</v>
      </c>
      <c r="P8" s="140" t="s">
        <v>4</v>
      </c>
      <c r="Q8" s="141" t="s">
        <v>0</v>
      </c>
    </row>
    <row r="9" spans="1:17" s="133" customFormat="1" ht="15" customHeight="1" x14ac:dyDescent="0.2">
      <c r="A9" s="312" t="s">
        <v>79</v>
      </c>
      <c r="B9" s="313" t="s">
        <v>496</v>
      </c>
      <c r="C9" s="41">
        <v>0</v>
      </c>
      <c r="D9" s="41">
        <v>0</v>
      </c>
      <c r="E9" s="41">
        <f>SUM(C9:D9)</f>
        <v>0</v>
      </c>
      <c r="F9" s="41">
        <v>0</v>
      </c>
      <c r="G9" s="41">
        <v>0</v>
      </c>
      <c r="H9" s="41">
        <f>SUM(F9:G9)</f>
        <v>0</v>
      </c>
      <c r="I9" s="41">
        <f>SUM(C9,F9)</f>
        <v>0</v>
      </c>
      <c r="J9" s="41">
        <f>SUM(D9,G9)</f>
        <v>0</v>
      </c>
      <c r="K9" s="41">
        <f>SUM(I9:J9)</f>
        <v>0</v>
      </c>
      <c r="L9" s="41">
        <v>0</v>
      </c>
      <c r="M9" s="41">
        <v>0</v>
      </c>
      <c r="N9" s="41">
        <f>SUM(L9:M9)</f>
        <v>0</v>
      </c>
      <c r="O9" s="41">
        <f>SUM(L9,I9)</f>
        <v>0</v>
      </c>
      <c r="P9" s="41">
        <f>SUM(M9,J9)</f>
        <v>0</v>
      </c>
      <c r="Q9" s="41">
        <f>SUM(O9:P9)</f>
        <v>0</v>
      </c>
    </row>
    <row r="10" spans="1:17" s="133" customFormat="1" ht="15" customHeight="1" x14ac:dyDescent="0.2">
      <c r="A10" s="314" t="s">
        <v>80</v>
      </c>
      <c r="B10" s="313" t="s">
        <v>454</v>
      </c>
      <c r="C10" s="41">
        <v>0</v>
      </c>
      <c r="D10" s="41">
        <v>0</v>
      </c>
      <c r="E10" s="41">
        <f t="shared" ref="E10:E29" si="0">SUM(C10:D10)</f>
        <v>0</v>
      </c>
      <c r="F10" s="41">
        <v>0</v>
      </c>
      <c r="G10" s="41">
        <v>0</v>
      </c>
      <c r="H10" s="41">
        <f t="shared" ref="H10:H29" si="1">SUM(F10:G10)</f>
        <v>0</v>
      </c>
      <c r="I10" s="41">
        <f t="shared" ref="I10:I29" si="2">SUM(C10,F10)</f>
        <v>0</v>
      </c>
      <c r="J10" s="41">
        <f t="shared" ref="J10:J29" si="3">SUM(D10,G10)</f>
        <v>0</v>
      </c>
      <c r="K10" s="41">
        <f t="shared" ref="K10:K29" si="4">SUM(I10:J10)</f>
        <v>0</v>
      </c>
      <c r="L10" s="41">
        <v>0</v>
      </c>
      <c r="M10" s="41">
        <v>0</v>
      </c>
      <c r="N10" s="41">
        <f t="shared" ref="N10:N29" si="5">SUM(L10:M10)</f>
        <v>0</v>
      </c>
      <c r="O10" s="41">
        <f t="shared" ref="O10:O29" si="6">SUM(L10,I10)</f>
        <v>0</v>
      </c>
      <c r="P10" s="41">
        <f t="shared" ref="P10:P29" si="7">SUM(M10,J10)</f>
        <v>0</v>
      </c>
      <c r="Q10" s="41">
        <f t="shared" ref="Q10:Q29" si="8">SUM(O10:P10)</f>
        <v>0</v>
      </c>
    </row>
    <row r="11" spans="1:17" s="133" customFormat="1" ht="15" customHeight="1" x14ac:dyDescent="0.2">
      <c r="A11" s="314" t="s">
        <v>81</v>
      </c>
      <c r="B11" s="313" t="s">
        <v>497</v>
      </c>
      <c r="C11" s="41">
        <v>2</v>
      </c>
      <c r="D11" s="41">
        <v>0</v>
      </c>
      <c r="E11" s="41">
        <f t="shared" si="0"/>
        <v>2</v>
      </c>
      <c r="F11" s="41">
        <v>0</v>
      </c>
      <c r="G11" s="41">
        <v>0</v>
      </c>
      <c r="H11" s="41">
        <f t="shared" si="1"/>
        <v>0</v>
      </c>
      <c r="I11" s="41">
        <f t="shared" si="2"/>
        <v>2</v>
      </c>
      <c r="J11" s="41">
        <f t="shared" si="3"/>
        <v>0</v>
      </c>
      <c r="K11" s="41">
        <f t="shared" si="4"/>
        <v>2</v>
      </c>
      <c r="L11" s="41">
        <v>1</v>
      </c>
      <c r="M11" s="41">
        <v>0</v>
      </c>
      <c r="N11" s="41">
        <f t="shared" si="5"/>
        <v>1</v>
      </c>
      <c r="O11" s="41">
        <f t="shared" si="6"/>
        <v>3</v>
      </c>
      <c r="P11" s="41">
        <f t="shared" si="7"/>
        <v>0</v>
      </c>
      <c r="Q11" s="41">
        <f t="shared" si="8"/>
        <v>3</v>
      </c>
    </row>
    <row r="12" spans="1:17" s="133" customFormat="1" ht="15" customHeight="1" x14ac:dyDescent="0.2">
      <c r="A12" s="314" t="s">
        <v>82</v>
      </c>
      <c r="B12" s="313" t="s">
        <v>498</v>
      </c>
      <c r="C12" s="41">
        <v>0</v>
      </c>
      <c r="D12" s="41">
        <v>0</v>
      </c>
      <c r="E12" s="41">
        <f t="shared" si="0"/>
        <v>0</v>
      </c>
      <c r="F12" s="41">
        <v>0</v>
      </c>
      <c r="G12" s="41">
        <v>0</v>
      </c>
      <c r="H12" s="41">
        <f t="shared" si="1"/>
        <v>0</v>
      </c>
      <c r="I12" s="41">
        <f t="shared" si="2"/>
        <v>0</v>
      </c>
      <c r="J12" s="41">
        <f t="shared" si="3"/>
        <v>0</v>
      </c>
      <c r="K12" s="41">
        <f t="shared" si="4"/>
        <v>0</v>
      </c>
      <c r="L12" s="41">
        <v>0</v>
      </c>
      <c r="M12" s="41">
        <v>0</v>
      </c>
      <c r="N12" s="41">
        <f t="shared" si="5"/>
        <v>0</v>
      </c>
      <c r="O12" s="41">
        <f t="shared" si="6"/>
        <v>0</v>
      </c>
      <c r="P12" s="41">
        <f t="shared" si="7"/>
        <v>0</v>
      </c>
      <c r="Q12" s="41">
        <f t="shared" si="8"/>
        <v>0</v>
      </c>
    </row>
    <row r="13" spans="1:17" s="133" customFormat="1" ht="15" customHeight="1" x14ac:dyDescent="0.2">
      <c r="A13" s="314" t="s">
        <v>83</v>
      </c>
      <c r="B13" s="313" t="s">
        <v>499</v>
      </c>
      <c r="C13" s="41">
        <v>0</v>
      </c>
      <c r="D13" s="41">
        <v>0</v>
      </c>
      <c r="E13" s="41">
        <f t="shared" si="0"/>
        <v>0</v>
      </c>
      <c r="F13" s="41">
        <v>0</v>
      </c>
      <c r="G13" s="41">
        <v>0</v>
      </c>
      <c r="H13" s="41">
        <f t="shared" si="1"/>
        <v>0</v>
      </c>
      <c r="I13" s="41">
        <f t="shared" si="2"/>
        <v>0</v>
      </c>
      <c r="J13" s="41">
        <f t="shared" si="3"/>
        <v>0</v>
      </c>
      <c r="K13" s="41">
        <f t="shared" si="4"/>
        <v>0</v>
      </c>
      <c r="L13" s="41">
        <v>0</v>
      </c>
      <c r="M13" s="41">
        <v>0</v>
      </c>
      <c r="N13" s="41">
        <f t="shared" si="5"/>
        <v>0</v>
      </c>
      <c r="O13" s="41">
        <f t="shared" si="6"/>
        <v>0</v>
      </c>
      <c r="P13" s="41">
        <f t="shared" si="7"/>
        <v>0</v>
      </c>
      <c r="Q13" s="41">
        <f t="shared" si="8"/>
        <v>0</v>
      </c>
    </row>
    <row r="14" spans="1:17" s="133" customFormat="1" ht="15" customHeight="1" x14ac:dyDescent="0.2">
      <c r="A14" s="314" t="s">
        <v>84</v>
      </c>
      <c r="B14" s="313" t="s">
        <v>458</v>
      </c>
      <c r="C14" s="41">
        <v>2</v>
      </c>
      <c r="D14" s="41">
        <v>0</v>
      </c>
      <c r="E14" s="41">
        <f t="shared" si="0"/>
        <v>2</v>
      </c>
      <c r="F14" s="41">
        <v>1</v>
      </c>
      <c r="G14" s="41">
        <v>0</v>
      </c>
      <c r="H14" s="41">
        <f t="shared" si="1"/>
        <v>1</v>
      </c>
      <c r="I14" s="41">
        <f t="shared" si="2"/>
        <v>3</v>
      </c>
      <c r="J14" s="41">
        <f t="shared" si="3"/>
        <v>0</v>
      </c>
      <c r="K14" s="41">
        <f t="shared" si="4"/>
        <v>3</v>
      </c>
      <c r="L14" s="41">
        <v>0</v>
      </c>
      <c r="M14" s="41">
        <v>0</v>
      </c>
      <c r="N14" s="41">
        <f t="shared" si="5"/>
        <v>0</v>
      </c>
      <c r="O14" s="41">
        <f t="shared" si="6"/>
        <v>3</v>
      </c>
      <c r="P14" s="41">
        <f t="shared" si="7"/>
        <v>0</v>
      </c>
      <c r="Q14" s="41">
        <f t="shared" si="8"/>
        <v>3</v>
      </c>
    </row>
    <row r="15" spans="1:17" s="133" customFormat="1" ht="15" customHeight="1" x14ac:dyDescent="0.2">
      <c r="A15" s="314" t="s">
        <v>85</v>
      </c>
      <c r="B15" s="313" t="s">
        <v>500</v>
      </c>
      <c r="C15" s="41">
        <v>0</v>
      </c>
      <c r="D15" s="41">
        <v>0</v>
      </c>
      <c r="E15" s="41">
        <f t="shared" si="0"/>
        <v>0</v>
      </c>
      <c r="F15" s="41">
        <v>0</v>
      </c>
      <c r="G15" s="41">
        <v>0</v>
      </c>
      <c r="H15" s="41">
        <f t="shared" si="1"/>
        <v>0</v>
      </c>
      <c r="I15" s="41">
        <f t="shared" si="2"/>
        <v>0</v>
      </c>
      <c r="J15" s="41">
        <f t="shared" si="3"/>
        <v>0</v>
      </c>
      <c r="K15" s="41">
        <f t="shared" si="4"/>
        <v>0</v>
      </c>
      <c r="L15" s="41">
        <v>0</v>
      </c>
      <c r="M15" s="41">
        <v>1</v>
      </c>
      <c r="N15" s="41">
        <f t="shared" si="5"/>
        <v>1</v>
      </c>
      <c r="O15" s="41">
        <f t="shared" si="6"/>
        <v>0</v>
      </c>
      <c r="P15" s="41">
        <f t="shared" si="7"/>
        <v>1</v>
      </c>
      <c r="Q15" s="41">
        <f t="shared" si="8"/>
        <v>1</v>
      </c>
    </row>
    <row r="16" spans="1:17" s="133" customFormat="1" ht="15" customHeight="1" x14ac:dyDescent="0.2">
      <c r="A16" s="314" t="s">
        <v>86</v>
      </c>
      <c r="B16" s="313" t="s">
        <v>501</v>
      </c>
      <c r="C16" s="41">
        <v>0</v>
      </c>
      <c r="D16" s="41">
        <v>0</v>
      </c>
      <c r="E16" s="41">
        <f t="shared" si="0"/>
        <v>0</v>
      </c>
      <c r="F16" s="41">
        <v>0</v>
      </c>
      <c r="G16" s="41">
        <v>0</v>
      </c>
      <c r="H16" s="41">
        <f t="shared" si="1"/>
        <v>0</v>
      </c>
      <c r="I16" s="41">
        <f t="shared" si="2"/>
        <v>0</v>
      </c>
      <c r="J16" s="41">
        <f t="shared" si="3"/>
        <v>0</v>
      </c>
      <c r="K16" s="41">
        <f t="shared" si="4"/>
        <v>0</v>
      </c>
      <c r="L16" s="41">
        <v>0</v>
      </c>
      <c r="M16" s="41">
        <v>0</v>
      </c>
      <c r="N16" s="41">
        <f t="shared" si="5"/>
        <v>0</v>
      </c>
      <c r="O16" s="41">
        <f t="shared" si="6"/>
        <v>0</v>
      </c>
      <c r="P16" s="41">
        <f t="shared" si="7"/>
        <v>0</v>
      </c>
      <c r="Q16" s="41">
        <f t="shared" si="8"/>
        <v>0</v>
      </c>
    </row>
    <row r="17" spans="1:17" s="133" customFormat="1" ht="15" customHeight="1" x14ac:dyDescent="0.2">
      <c r="A17" s="314" t="s">
        <v>45</v>
      </c>
      <c r="B17" s="313" t="s">
        <v>502</v>
      </c>
      <c r="C17" s="41">
        <v>0</v>
      </c>
      <c r="D17" s="41">
        <v>0</v>
      </c>
      <c r="E17" s="41">
        <f t="shared" si="0"/>
        <v>0</v>
      </c>
      <c r="F17" s="41">
        <v>0</v>
      </c>
      <c r="G17" s="41">
        <v>0</v>
      </c>
      <c r="H17" s="41">
        <f t="shared" si="1"/>
        <v>0</v>
      </c>
      <c r="I17" s="41">
        <f t="shared" si="2"/>
        <v>0</v>
      </c>
      <c r="J17" s="41">
        <f t="shared" si="3"/>
        <v>0</v>
      </c>
      <c r="K17" s="41">
        <f t="shared" si="4"/>
        <v>0</v>
      </c>
      <c r="L17" s="41">
        <v>0</v>
      </c>
      <c r="M17" s="41">
        <v>0</v>
      </c>
      <c r="N17" s="41">
        <f t="shared" si="5"/>
        <v>0</v>
      </c>
      <c r="O17" s="41">
        <f t="shared" si="6"/>
        <v>0</v>
      </c>
      <c r="P17" s="41">
        <f t="shared" si="7"/>
        <v>0</v>
      </c>
      <c r="Q17" s="41">
        <f t="shared" si="8"/>
        <v>0</v>
      </c>
    </row>
    <row r="18" spans="1:17" s="133" customFormat="1" ht="18.75" customHeight="1" x14ac:dyDescent="0.2">
      <c r="A18" s="314" t="s">
        <v>87</v>
      </c>
      <c r="B18" s="313" t="s">
        <v>503</v>
      </c>
      <c r="C18" s="41">
        <v>0</v>
      </c>
      <c r="D18" s="41">
        <v>0</v>
      </c>
      <c r="E18" s="41">
        <f t="shared" si="0"/>
        <v>0</v>
      </c>
      <c r="F18" s="41">
        <v>0</v>
      </c>
      <c r="G18" s="41">
        <v>0</v>
      </c>
      <c r="H18" s="41">
        <f t="shared" si="1"/>
        <v>0</v>
      </c>
      <c r="I18" s="41">
        <f t="shared" si="2"/>
        <v>0</v>
      </c>
      <c r="J18" s="41">
        <f t="shared" si="3"/>
        <v>0</v>
      </c>
      <c r="K18" s="41">
        <f t="shared" si="4"/>
        <v>0</v>
      </c>
      <c r="L18" s="41">
        <v>0</v>
      </c>
      <c r="M18" s="41">
        <v>0</v>
      </c>
      <c r="N18" s="41">
        <f t="shared" si="5"/>
        <v>0</v>
      </c>
      <c r="O18" s="41">
        <f t="shared" si="6"/>
        <v>0</v>
      </c>
      <c r="P18" s="41">
        <f t="shared" si="7"/>
        <v>0</v>
      </c>
      <c r="Q18" s="41">
        <f t="shared" si="8"/>
        <v>0</v>
      </c>
    </row>
    <row r="19" spans="1:17" s="133" customFormat="1" ht="18.75" customHeight="1" x14ac:dyDescent="0.2">
      <c r="A19" s="314" t="s">
        <v>88</v>
      </c>
      <c r="B19" s="313" t="s">
        <v>504</v>
      </c>
      <c r="C19" s="41">
        <v>0</v>
      </c>
      <c r="D19" s="41">
        <v>0</v>
      </c>
      <c r="E19" s="41">
        <f t="shared" si="0"/>
        <v>0</v>
      </c>
      <c r="F19" s="41">
        <v>1</v>
      </c>
      <c r="G19" s="41">
        <v>0</v>
      </c>
      <c r="H19" s="41">
        <f t="shared" si="1"/>
        <v>1</v>
      </c>
      <c r="I19" s="41">
        <f t="shared" si="2"/>
        <v>1</v>
      </c>
      <c r="J19" s="41">
        <f t="shared" si="3"/>
        <v>0</v>
      </c>
      <c r="K19" s="41">
        <f t="shared" si="4"/>
        <v>1</v>
      </c>
      <c r="L19" s="41">
        <v>0</v>
      </c>
      <c r="M19" s="41">
        <v>0</v>
      </c>
      <c r="N19" s="41">
        <f t="shared" si="5"/>
        <v>0</v>
      </c>
      <c r="O19" s="41">
        <f t="shared" si="6"/>
        <v>1</v>
      </c>
      <c r="P19" s="41">
        <f t="shared" si="7"/>
        <v>0</v>
      </c>
      <c r="Q19" s="41">
        <f t="shared" si="8"/>
        <v>1</v>
      </c>
    </row>
    <row r="20" spans="1:17" s="133" customFormat="1" ht="18.75" customHeight="1" x14ac:dyDescent="0.2">
      <c r="A20" s="314" t="s">
        <v>89</v>
      </c>
      <c r="B20" s="313" t="s">
        <v>505</v>
      </c>
      <c r="C20" s="41">
        <v>0</v>
      </c>
      <c r="D20" s="41">
        <v>0</v>
      </c>
      <c r="E20" s="41">
        <f t="shared" si="0"/>
        <v>0</v>
      </c>
      <c r="F20" s="41">
        <v>0</v>
      </c>
      <c r="G20" s="41">
        <v>0</v>
      </c>
      <c r="H20" s="41">
        <f t="shared" si="1"/>
        <v>0</v>
      </c>
      <c r="I20" s="41">
        <f t="shared" si="2"/>
        <v>0</v>
      </c>
      <c r="J20" s="41">
        <f t="shared" si="3"/>
        <v>0</v>
      </c>
      <c r="K20" s="41">
        <f t="shared" si="4"/>
        <v>0</v>
      </c>
      <c r="L20" s="41">
        <v>0</v>
      </c>
      <c r="M20" s="41">
        <v>0</v>
      </c>
      <c r="N20" s="41">
        <f t="shared" si="5"/>
        <v>0</v>
      </c>
      <c r="O20" s="41">
        <f t="shared" si="6"/>
        <v>0</v>
      </c>
      <c r="P20" s="41">
        <f t="shared" si="7"/>
        <v>0</v>
      </c>
      <c r="Q20" s="41">
        <f t="shared" si="8"/>
        <v>0</v>
      </c>
    </row>
    <row r="21" spans="1:17" s="133" customFormat="1" ht="18.75" customHeight="1" x14ac:dyDescent="0.2">
      <c r="A21" s="314" t="s">
        <v>90</v>
      </c>
      <c r="B21" s="313" t="s">
        <v>506</v>
      </c>
      <c r="C21" s="41">
        <v>1</v>
      </c>
      <c r="D21" s="41">
        <v>5</v>
      </c>
      <c r="E21" s="41">
        <f t="shared" si="0"/>
        <v>6</v>
      </c>
      <c r="F21" s="41">
        <v>2</v>
      </c>
      <c r="G21" s="41">
        <v>1</v>
      </c>
      <c r="H21" s="41">
        <f t="shared" si="1"/>
        <v>3</v>
      </c>
      <c r="I21" s="41">
        <f t="shared" si="2"/>
        <v>3</v>
      </c>
      <c r="J21" s="41">
        <f t="shared" si="3"/>
        <v>6</v>
      </c>
      <c r="K21" s="41">
        <f t="shared" si="4"/>
        <v>9</v>
      </c>
      <c r="L21" s="41">
        <v>0</v>
      </c>
      <c r="M21" s="41">
        <v>1</v>
      </c>
      <c r="N21" s="41">
        <f t="shared" si="5"/>
        <v>1</v>
      </c>
      <c r="O21" s="41">
        <f t="shared" si="6"/>
        <v>3</v>
      </c>
      <c r="P21" s="41">
        <f t="shared" si="7"/>
        <v>7</v>
      </c>
      <c r="Q21" s="41">
        <f t="shared" si="8"/>
        <v>10</v>
      </c>
    </row>
    <row r="22" spans="1:17" s="133" customFormat="1" ht="18.75" customHeight="1" x14ac:dyDescent="0.2">
      <c r="A22" s="314" t="s">
        <v>91</v>
      </c>
      <c r="B22" s="313" t="s">
        <v>507</v>
      </c>
      <c r="C22" s="41">
        <v>1</v>
      </c>
      <c r="D22" s="41">
        <v>0</v>
      </c>
      <c r="E22" s="41">
        <f t="shared" si="0"/>
        <v>1</v>
      </c>
      <c r="F22" s="41">
        <v>0</v>
      </c>
      <c r="G22" s="41">
        <v>0</v>
      </c>
      <c r="H22" s="41">
        <f t="shared" si="1"/>
        <v>0</v>
      </c>
      <c r="I22" s="41">
        <f t="shared" si="2"/>
        <v>1</v>
      </c>
      <c r="J22" s="41">
        <f t="shared" si="3"/>
        <v>0</v>
      </c>
      <c r="K22" s="41">
        <f t="shared" si="4"/>
        <v>1</v>
      </c>
      <c r="L22" s="41">
        <v>0</v>
      </c>
      <c r="M22" s="41">
        <v>1</v>
      </c>
      <c r="N22" s="41">
        <f t="shared" si="5"/>
        <v>1</v>
      </c>
      <c r="O22" s="41">
        <f t="shared" si="6"/>
        <v>1</v>
      </c>
      <c r="P22" s="41">
        <f t="shared" si="7"/>
        <v>1</v>
      </c>
      <c r="Q22" s="41">
        <f t="shared" si="8"/>
        <v>2</v>
      </c>
    </row>
    <row r="23" spans="1:17" s="133" customFormat="1" ht="18.75" customHeight="1" x14ac:dyDescent="0.2">
      <c r="A23" s="314" t="s">
        <v>92</v>
      </c>
      <c r="B23" s="313" t="s">
        <v>508</v>
      </c>
      <c r="C23" s="41">
        <v>1</v>
      </c>
      <c r="D23" s="41">
        <v>2</v>
      </c>
      <c r="E23" s="41">
        <f t="shared" si="0"/>
        <v>3</v>
      </c>
      <c r="F23" s="41">
        <v>1</v>
      </c>
      <c r="G23" s="41">
        <v>0</v>
      </c>
      <c r="H23" s="41">
        <f t="shared" si="1"/>
        <v>1</v>
      </c>
      <c r="I23" s="41">
        <f t="shared" si="2"/>
        <v>2</v>
      </c>
      <c r="J23" s="41">
        <f t="shared" si="3"/>
        <v>2</v>
      </c>
      <c r="K23" s="41">
        <f t="shared" si="4"/>
        <v>4</v>
      </c>
      <c r="L23" s="41">
        <v>0</v>
      </c>
      <c r="M23" s="41">
        <v>0</v>
      </c>
      <c r="N23" s="41">
        <f t="shared" si="5"/>
        <v>0</v>
      </c>
      <c r="O23" s="41">
        <f t="shared" si="6"/>
        <v>2</v>
      </c>
      <c r="P23" s="41">
        <f t="shared" si="7"/>
        <v>2</v>
      </c>
      <c r="Q23" s="41">
        <f t="shared" si="8"/>
        <v>4</v>
      </c>
    </row>
    <row r="24" spans="1:17" s="133" customFormat="1" ht="18.75" customHeight="1" x14ac:dyDescent="0.2">
      <c r="A24" s="314" t="s">
        <v>93</v>
      </c>
      <c r="B24" s="313" t="s">
        <v>473</v>
      </c>
      <c r="C24" s="41">
        <v>0</v>
      </c>
      <c r="D24" s="41">
        <v>3</v>
      </c>
      <c r="E24" s="41">
        <f t="shared" si="0"/>
        <v>3</v>
      </c>
      <c r="F24" s="41">
        <v>0</v>
      </c>
      <c r="G24" s="41">
        <v>0</v>
      </c>
      <c r="H24" s="41">
        <f t="shared" si="1"/>
        <v>0</v>
      </c>
      <c r="I24" s="41">
        <f t="shared" si="2"/>
        <v>0</v>
      </c>
      <c r="J24" s="41">
        <f t="shared" si="3"/>
        <v>3</v>
      </c>
      <c r="K24" s="41">
        <f t="shared" si="4"/>
        <v>3</v>
      </c>
      <c r="L24" s="41">
        <v>0</v>
      </c>
      <c r="M24" s="41">
        <v>0</v>
      </c>
      <c r="N24" s="41">
        <f t="shared" si="5"/>
        <v>0</v>
      </c>
      <c r="O24" s="41">
        <f t="shared" si="6"/>
        <v>0</v>
      </c>
      <c r="P24" s="41">
        <f t="shared" si="7"/>
        <v>3</v>
      </c>
      <c r="Q24" s="41">
        <f t="shared" si="8"/>
        <v>3</v>
      </c>
    </row>
    <row r="25" spans="1:17" s="133" customFormat="1" ht="18.75" customHeight="1" x14ac:dyDescent="0.2">
      <c r="A25" s="314" t="s">
        <v>94</v>
      </c>
      <c r="B25" s="313" t="s">
        <v>509</v>
      </c>
      <c r="C25" s="41">
        <v>0</v>
      </c>
      <c r="D25" s="41">
        <v>5</v>
      </c>
      <c r="E25" s="41">
        <f t="shared" si="0"/>
        <v>5</v>
      </c>
      <c r="F25" s="41">
        <v>0</v>
      </c>
      <c r="G25" s="41">
        <v>2</v>
      </c>
      <c r="H25" s="41">
        <f t="shared" si="1"/>
        <v>2</v>
      </c>
      <c r="I25" s="41">
        <f t="shared" si="2"/>
        <v>0</v>
      </c>
      <c r="J25" s="41">
        <f t="shared" si="3"/>
        <v>7</v>
      </c>
      <c r="K25" s="41">
        <f t="shared" si="4"/>
        <v>7</v>
      </c>
      <c r="L25" s="41">
        <v>7</v>
      </c>
      <c r="M25" s="41">
        <v>10</v>
      </c>
      <c r="N25" s="41">
        <f t="shared" si="5"/>
        <v>17</v>
      </c>
      <c r="O25" s="41">
        <f t="shared" si="6"/>
        <v>7</v>
      </c>
      <c r="P25" s="41">
        <f t="shared" si="7"/>
        <v>17</v>
      </c>
      <c r="Q25" s="41">
        <f t="shared" si="8"/>
        <v>24</v>
      </c>
    </row>
    <row r="26" spans="1:17" s="133" customFormat="1" ht="18.75" customHeight="1" x14ac:dyDescent="0.2">
      <c r="A26" s="314" t="s">
        <v>510</v>
      </c>
      <c r="B26" s="313" t="s">
        <v>511</v>
      </c>
      <c r="C26" s="41">
        <v>3</v>
      </c>
      <c r="D26" s="41">
        <v>0</v>
      </c>
      <c r="E26" s="41">
        <f t="shared" si="0"/>
        <v>3</v>
      </c>
      <c r="F26" s="41">
        <v>0</v>
      </c>
      <c r="G26" s="41">
        <v>0</v>
      </c>
      <c r="H26" s="41">
        <f t="shared" si="1"/>
        <v>0</v>
      </c>
      <c r="I26" s="41">
        <f t="shared" si="2"/>
        <v>3</v>
      </c>
      <c r="J26" s="41">
        <f t="shared" si="3"/>
        <v>0</v>
      </c>
      <c r="K26" s="41">
        <f t="shared" si="4"/>
        <v>3</v>
      </c>
      <c r="L26" s="41">
        <v>0</v>
      </c>
      <c r="M26" s="41">
        <v>0</v>
      </c>
      <c r="N26" s="41">
        <f t="shared" si="5"/>
        <v>0</v>
      </c>
      <c r="O26" s="41">
        <f t="shared" si="6"/>
        <v>3</v>
      </c>
      <c r="P26" s="41">
        <f t="shared" si="7"/>
        <v>0</v>
      </c>
      <c r="Q26" s="41">
        <f t="shared" si="8"/>
        <v>3</v>
      </c>
    </row>
    <row r="27" spans="1:17" s="133" customFormat="1" ht="18.75" customHeight="1" x14ac:dyDescent="0.2">
      <c r="A27" s="314" t="s">
        <v>512</v>
      </c>
      <c r="B27" s="313" t="s">
        <v>513</v>
      </c>
      <c r="C27" s="41">
        <v>50</v>
      </c>
      <c r="D27" s="41">
        <v>20</v>
      </c>
      <c r="E27" s="41">
        <f t="shared" si="0"/>
        <v>70</v>
      </c>
      <c r="F27" s="41">
        <v>13</v>
      </c>
      <c r="G27" s="41">
        <v>12</v>
      </c>
      <c r="H27" s="41">
        <f t="shared" si="1"/>
        <v>25</v>
      </c>
      <c r="I27" s="41">
        <f t="shared" si="2"/>
        <v>63</v>
      </c>
      <c r="J27" s="41">
        <f t="shared" si="3"/>
        <v>32</v>
      </c>
      <c r="K27" s="41">
        <f t="shared" si="4"/>
        <v>95</v>
      </c>
      <c r="L27" s="41">
        <v>14</v>
      </c>
      <c r="M27" s="41">
        <v>37</v>
      </c>
      <c r="N27" s="41">
        <f t="shared" si="5"/>
        <v>51</v>
      </c>
      <c r="O27" s="41">
        <f t="shared" si="6"/>
        <v>77</v>
      </c>
      <c r="P27" s="41">
        <f t="shared" si="7"/>
        <v>69</v>
      </c>
      <c r="Q27" s="41">
        <f t="shared" si="8"/>
        <v>146</v>
      </c>
    </row>
    <row r="28" spans="1:17" s="133" customFormat="1" ht="18.75" customHeight="1" x14ac:dyDescent="0.2">
      <c r="A28" s="314" t="s">
        <v>514</v>
      </c>
      <c r="B28" s="313" t="s">
        <v>519</v>
      </c>
      <c r="C28" s="41">
        <v>0</v>
      </c>
      <c r="D28" s="41">
        <v>0</v>
      </c>
      <c r="E28" s="41">
        <f t="shared" si="0"/>
        <v>0</v>
      </c>
      <c r="F28" s="41">
        <v>0</v>
      </c>
      <c r="G28" s="41">
        <v>0</v>
      </c>
      <c r="H28" s="41">
        <f t="shared" si="1"/>
        <v>0</v>
      </c>
      <c r="I28" s="41">
        <f t="shared" si="2"/>
        <v>0</v>
      </c>
      <c r="J28" s="41">
        <f t="shared" si="3"/>
        <v>0</v>
      </c>
      <c r="K28" s="41">
        <f t="shared" si="4"/>
        <v>0</v>
      </c>
      <c r="L28" s="41">
        <v>0</v>
      </c>
      <c r="M28" s="41">
        <v>0</v>
      </c>
      <c r="N28" s="41">
        <f t="shared" si="5"/>
        <v>0</v>
      </c>
      <c r="O28" s="41">
        <f t="shared" si="6"/>
        <v>0</v>
      </c>
      <c r="P28" s="41">
        <f t="shared" si="7"/>
        <v>0</v>
      </c>
      <c r="Q28" s="41">
        <f t="shared" si="8"/>
        <v>0</v>
      </c>
    </row>
    <row r="29" spans="1:17" s="133" customFormat="1" ht="18.75" customHeight="1" x14ac:dyDescent="0.2">
      <c r="A29" s="316" t="s">
        <v>516</v>
      </c>
      <c r="B29" s="313" t="s">
        <v>517</v>
      </c>
      <c r="C29" s="41">
        <v>0</v>
      </c>
      <c r="D29" s="41">
        <v>0</v>
      </c>
      <c r="E29" s="41">
        <f t="shared" si="0"/>
        <v>0</v>
      </c>
      <c r="F29" s="41">
        <v>0</v>
      </c>
      <c r="G29" s="41">
        <v>0</v>
      </c>
      <c r="H29" s="41">
        <f t="shared" si="1"/>
        <v>0</v>
      </c>
      <c r="I29" s="41">
        <f t="shared" si="2"/>
        <v>0</v>
      </c>
      <c r="J29" s="41">
        <f t="shared" si="3"/>
        <v>0</v>
      </c>
      <c r="K29" s="41">
        <f t="shared" si="4"/>
        <v>0</v>
      </c>
      <c r="L29" s="41">
        <v>0</v>
      </c>
      <c r="M29" s="41">
        <v>0</v>
      </c>
      <c r="N29" s="41">
        <f t="shared" si="5"/>
        <v>0</v>
      </c>
      <c r="O29" s="41">
        <f t="shared" si="6"/>
        <v>0</v>
      </c>
      <c r="P29" s="41">
        <f t="shared" si="7"/>
        <v>0</v>
      </c>
      <c r="Q29" s="41">
        <f t="shared" si="8"/>
        <v>0</v>
      </c>
    </row>
    <row r="30" spans="1:17" s="133" customFormat="1" ht="18.75" customHeight="1" thickBot="1" x14ac:dyDescent="0.25">
      <c r="A30" s="170"/>
      <c r="B30" s="125" t="s">
        <v>0</v>
      </c>
      <c r="C30" s="130">
        <f>SUM(C9:C29)</f>
        <v>60</v>
      </c>
      <c r="D30" s="130">
        <f t="shared" ref="D30:Q30" si="9">SUM(D9:D29)</f>
        <v>35</v>
      </c>
      <c r="E30" s="130">
        <f t="shared" si="9"/>
        <v>95</v>
      </c>
      <c r="F30" s="130">
        <f t="shared" si="9"/>
        <v>18</v>
      </c>
      <c r="G30" s="130">
        <f t="shared" si="9"/>
        <v>15</v>
      </c>
      <c r="H30" s="130">
        <f t="shared" si="9"/>
        <v>33</v>
      </c>
      <c r="I30" s="130">
        <f t="shared" si="9"/>
        <v>78</v>
      </c>
      <c r="J30" s="130">
        <f t="shared" si="9"/>
        <v>50</v>
      </c>
      <c r="K30" s="130">
        <f t="shared" si="9"/>
        <v>128</v>
      </c>
      <c r="L30" s="130">
        <f t="shared" si="9"/>
        <v>22</v>
      </c>
      <c r="M30" s="130">
        <f t="shared" si="9"/>
        <v>50</v>
      </c>
      <c r="N30" s="130">
        <f t="shared" si="9"/>
        <v>72</v>
      </c>
      <c r="O30" s="130">
        <f t="shared" si="9"/>
        <v>100</v>
      </c>
      <c r="P30" s="130">
        <f t="shared" si="9"/>
        <v>100</v>
      </c>
      <c r="Q30" s="130">
        <f t="shared" si="9"/>
        <v>200</v>
      </c>
    </row>
    <row r="31" spans="1:17" ht="13.5" customHeight="1" thickTop="1" x14ac:dyDescent="0.25">
      <c r="A31" s="24" t="s">
        <v>202</v>
      </c>
      <c r="B31" s="46"/>
      <c r="C31" s="22"/>
      <c r="D31" s="22"/>
      <c r="E31" s="22"/>
      <c r="F31" s="22"/>
      <c r="G31" s="22"/>
      <c r="H31" s="22"/>
      <c r="I31" s="22"/>
      <c r="J31" s="22"/>
      <c r="K31" s="22"/>
      <c r="L31" s="22"/>
      <c r="M31" s="22"/>
      <c r="N31" s="22"/>
      <c r="O31" s="22"/>
      <c r="P31" s="22"/>
      <c r="Q31" s="22"/>
    </row>
    <row r="32" spans="1:17" x14ac:dyDescent="0.2">
      <c r="A32" s="50" t="s">
        <v>357</v>
      </c>
    </row>
    <row r="33" spans="1:1" x14ac:dyDescent="0.2">
      <c r="A33" s="24" t="s">
        <v>343</v>
      </c>
    </row>
  </sheetData>
  <mergeCells count="4">
    <mergeCell ref="A6:A8"/>
    <mergeCell ref="B6:B8"/>
    <mergeCell ref="P6:P7"/>
    <mergeCell ref="A2:Q2"/>
  </mergeCells>
  <pageMargins left="0.7" right="0.7" top="0.75" bottom="0.75" header="0.3" footer="0.3"/>
  <pageSetup paperSize="281" scale="73" orientation="landscape" r:id="rId1"/>
  <headerFooter>
    <oddFooter>&amp;C31</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rgb="FF003300"/>
    <pageSetUpPr fitToPage="1"/>
  </sheetPr>
  <dimension ref="A1:H19"/>
  <sheetViews>
    <sheetView showGridLines="0" workbookViewId="0"/>
  </sheetViews>
  <sheetFormatPr baseColWidth="10" defaultRowHeight="12.75" x14ac:dyDescent="0.2"/>
  <cols>
    <col min="1" max="1" width="42.28515625" style="2" customWidth="1"/>
    <col min="2" max="2" width="18" style="2" customWidth="1"/>
    <col min="3" max="3" width="19.85546875" style="2" customWidth="1"/>
    <col min="4" max="4" width="13" style="2" bestFit="1" customWidth="1"/>
    <col min="5" max="5" width="18.140625" style="2" customWidth="1"/>
    <col min="6" max="6" width="20.7109375" style="2" customWidth="1"/>
    <col min="7" max="7" width="12.7109375" style="2" customWidth="1"/>
    <col min="8" max="8" width="17" style="2" bestFit="1" customWidth="1"/>
    <col min="9" max="16384" width="11.42578125" style="2"/>
  </cols>
  <sheetData>
    <row r="1" spans="1:8" ht="15.75" x14ac:dyDescent="0.25">
      <c r="A1" s="52" t="str">
        <f>'Cuadro 1'!A3</f>
        <v>Enero</v>
      </c>
      <c r="B1" s="14"/>
      <c r="C1" s="14"/>
      <c r="D1" s="14"/>
      <c r="E1" s="14"/>
      <c r="F1" s="14"/>
    </row>
    <row r="2" spans="1:8" ht="18" customHeight="1" x14ac:dyDescent="0.25">
      <c r="A2" s="648" t="s">
        <v>69</v>
      </c>
      <c r="B2" s="601"/>
      <c r="C2" s="601"/>
      <c r="D2" s="601"/>
      <c r="E2" s="601"/>
      <c r="F2" s="601"/>
      <c r="G2" s="601"/>
      <c r="H2" s="601"/>
    </row>
    <row r="3" spans="1:8" x14ac:dyDescent="0.2">
      <c r="A3" s="14"/>
      <c r="B3" s="14"/>
      <c r="C3" s="14"/>
      <c r="D3" s="14"/>
      <c r="E3" s="14"/>
      <c r="F3" s="14"/>
    </row>
    <row r="4" spans="1:8" ht="15.75" x14ac:dyDescent="0.25">
      <c r="A4" s="648" t="s">
        <v>104</v>
      </c>
      <c r="B4" s="601"/>
      <c r="C4" s="601"/>
      <c r="D4" s="601"/>
      <c r="E4" s="601"/>
      <c r="F4" s="601"/>
      <c r="G4" s="601"/>
      <c r="H4" s="601"/>
    </row>
    <row r="5" spans="1:8" ht="13.5" customHeight="1" thickBot="1" x14ac:dyDescent="0.25">
      <c r="A5" s="14"/>
      <c r="B5" s="25"/>
      <c r="C5" s="25"/>
      <c r="D5" s="25"/>
      <c r="E5" s="25"/>
      <c r="F5" s="25"/>
    </row>
    <row r="6" spans="1:8" s="133" customFormat="1" ht="15" customHeight="1" thickTop="1" x14ac:dyDescent="0.2">
      <c r="A6" s="563" t="s">
        <v>15</v>
      </c>
      <c r="B6" s="595" t="s">
        <v>139</v>
      </c>
      <c r="C6" s="649"/>
      <c r="D6" s="650"/>
      <c r="E6" s="171" t="s">
        <v>44</v>
      </c>
      <c r="F6" s="172"/>
      <c r="G6" s="178"/>
      <c r="H6" s="537" t="s">
        <v>129</v>
      </c>
    </row>
    <row r="7" spans="1:8" s="133" customFormat="1" ht="15" customHeight="1" x14ac:dyDescent="0.2">
      <c r="A7" s="582"/>
      <c r="B7" s="68" t="s">
        <v>118</v>
      </c>
      <c r="C7" s="69" t="s">
        <v>172</v>
      </c>
      <c r="D7" s="67" t="s">
        <v>0</v>
      </c>
      <c r="E7" s="58" t="s">
        <v>98</v>
      </c>
      <c r="F7" s="173" t="s">
        <v>192</v>
      </c>
      <c r="G7" s="86" t="s">
        <v>0</v>
      </c>
      <c r="H7" s="607"/>
    </row>
    <row r="8" spans="1:8" s="133" customFormat="1" ht="36" customHeight="1" x14ac:dyDescent="0.2">
      <c r="A8" s="174" t="s">
        <v>214</v>
      </c>
      <c r="B8" s="84"/>
      <c r="C8" s="227"/>
      <c r="D8" s="85"/>
      <c r="E8" s="300"/>
      <c r="F8" s="301"/>
      <c r="G8" s="227"/>
      <c r="H8" s="2"/>
    </row>
    <row r="9" spans="1:8" s="133" customFormat="1" ht="24" customHeight="1" x14ac:dyDescent="0.25">
      <c r="A9" s="145" t="s">
        <v>105</v>
      </c>
      <c r="B9" s="20">
        <v>29745</v>
      </c>
      <c r="C9" s="11">
        <v>2747</v>
      </c>
      <c r="D9" s="11">
        <f>SUM(B9:C9)</f>
        <v>32492</v>
      </c>
      <c r="E9" s="11">
        <v>1397</v>
      </c>
      <c r="F9" s="20">
        <v>435</v>
      </c>
      <c r="G9" s="11">
        <f>SUM(E9:F9)</f>
        <v>1832</v>
      </c>
      <c r="H9" s="20">
        <f>SUM(G9,D9)</f>
        <v>34324</v>
      </c>
    </row>
    <row r="10" spans="1:8" s="133" customFormat="1" ht="18.75" customHeight="1" x14ac:dyDescent="0.25">
      <c r="A10" s="145" t="s">
        <v>224</v>
      </c>
      <c r="B10" s="20">
        <v>6146</v>
      </c>
      <c r="C10" s="11">
        <v>1496</v>
      </c>
      <c r="D10" s="321">
        <f t="shared" ref="D10:D11" si="0">SUM(B10:C10)</f>
        <v>7642</v>
      </c>
      <c r="E10" s="11">
        <v>617</v>
      </c>
      <c r="F10" s="20">
        <v>94</v>
      </c>
      <c r="G10" s="11">
        <f t="shared" ref="G10:G11" si="1">SUM(E10:F10)</f>
        <v>711</v>
      </c>
      <c r="H10" s="20">
        <f t="shared" ref="H10:H11" si="2">SUM(G10,D10)</f>
        <v>8353</v>
      </c>
    </row>
    <row r="11" spans="1:8" s="133" customFormat="1" ht="18.75" customHeight="1" x14ac:dyDescent="0.25">
      <c r="A11" s="145" t="s">
        <v>9</v>
      </c>
      <c r="B11" s="20">
        <v>3255</v>
      </c>
      <c r="C11" s="11">
        <v>8036</v>
      </c>
      <c r="D11" s="321">
        <f t="shared" si="0"/>
        <v>11291</v>
      </c>
      <c r="E11" s="11">
        <v>799</v>
      </c>
      <c r="F11" s="20">
        <v>123</v>
      </c>
      <c r="G11" s="11">
        <f t="shared" si="1"/>
        <v>922</v>
      </c>
      <c r="H11" s="20">
        <f t="shared" si="2"/>
        <v>12213</v>
      </c>
    </row>
    <row r="12" spans="1:8" s="133" customFormat="1" ht="53.25" customHeight="1" x14ac:dyDescent="0.25">
      <c r="A12" s="175" t="s">
        <v>215</v>
      </c>
      <c r="B12" s="20"/>
      <c r="C12" s="11"/>
      <c r="D12" s="11"/>
      <c r="E12" s="11"/>
      <c r="F12" s="20"/>
      <c r="G12" s="11"/>
      <c r="H12" s="20"/>
    </row>
    <row r="13" spans="1:8" s="133" customFormat="1" ht="24.75" customHeight="1" x14ac:dyDescent="0.25">
      <c r="A13" s="145" t="s">
        <v>105</v>
      </c>
      <c r="B13" s="20">
        <v>386873.06400000001</v>
      </c>
      <c r="C13" s="11">
        <v>72908.991999999998</v>
      </c>
      <c r="D13" s="11">
        <f>SUM(B13:C13)</f>
        <v>459782.05599999998</v>
      </c>
      <c r="E13" s="11">
        <v>32012.806800000002</v>
      </c>
      <c r="F13" s="20">
        <v>6055.8663670000005</v>
      </c>
      <c r="G13" s="11">
        <f>SUM(E13:F13)</f>
        <v>38068.673167000001</v>
      </c>
      <c r="H13" s="20">
        <f>SUM(G13,D13)</f>
        <v>497850.72916699998</v>
      </c>
    </row>
    <row r="14" spans="1:8" s="133" customFormat="1" ht="18.75" customHeight="1" x14ac:dyDescent="0.25">
      <c r="A14" s="145" t="s">
        <v>224</v>
      </c>
      <c r="B14" s="20">
        <v>80866.474000000002</v>
      </c>
      <c r="C14" s="11">
        <v>49900.836000000003</v>
      </c>
      <c r="D14" s="11">
        <f t="shared" ref="D14:D15" si="3">SUM(B14:C14)</f>
        <v>130767.31</v>
      </c>
      <c r="E14" s="11">
        <v>15560.246866666666</v>
      </c>
      <c r="F14" s="20">
        <v>881.99764010000001</v>
      </c>
      <c r="G14" s="11">
        <f t="shared" ref="G14:G15" si="4">SUM(E14:F14)</f>
        <v>16442.244506766667</v>
      </c>
      <c r="H14" s="20">
        <f t="shared" ref="H14:H15" si="5">SUM(G14,D14)</f>
        <v>147209.55450676667</v>
      </c>
    </row>
    <row r="15" spans="1:8" s="133" customFormat="1" ht="18.75" customHeight="1" x14ac:dyDescent="0.25">
      <c r="A15" s="176" t="s">
        <v>9</v>
      </c>
      <c r="B15" s="20">
        <v>56098.434999999998</v>
      </c>
      <c r="C15" s="11">
        <v>282087.54200000002</v>
      </c>
      <c r="D15" s="11">
        <f t="shared" si="3"/>
        <v>338185.97700000001</v>
      </c>
      <c r="E15" s="11">
        <v>14778.430199999999</v>
      </c>
      <c r="F15" s="20">
        <v>1278.2158333333332</v>
      </c>
      <c r="G15" s="11">
        <f t="shared" si="4"/>
        <v>16056.646033333333</v>
      </c>
      <c r="H15" s="20">
        <f t="shared" si="5"/>
        <v>354242.62303333334</v>
      </c>
    </row>
    <row r="16" spans="1:8" s="133" customFormat="1" ht="18.75" customHeight="1" thickBot="1" x14ac:dyDescent="0.25">
      <c r="A16" s="179" t="s">
        <v>0</v>
      </c>
      <c r="B16" s="177">
        <f>SUM(B13:B15)</f>
        <v>523837.973</v>
      </c>
      <c r="C16" s="177">
        <f t="shared" ref="C16:H16" si="6">SUM(C13:C15)</f>
        <v>404897.37</v>
      </c>
      <c r="D16" s="177">
        <f t="shared" si="6"/>
        <v>928735.34299999988</v>
      </c>
      <c r="E16" s="177">
        <f t="shared" si="6"/>
        <v>62351.483866666662</v>
      </c>
      <c r="F16" s="177">
        <f t="shared" si="6"/>
        <v>8216.0798404333345</v>
      </c>
      <c r="G16" s="177">
        <f t="shared" si="6"/>
        <v>70567.563707100009</v>
      </c>
      <c r="H16" s="177">
        <f t="shared" si="6"/>
        <v>999302.90670709999</v>
      </c>
    </row>
    <row r="17" spans="1:8" ht="15.75" customHeight="1" thickTop="1" x14ac:dyDescent="0.2">
      <c r="A17" s="75" t="s">
        <v>173</v>
      </c>
      <c r="B17" s="18"/>
      <c r="C17" s="18"/>
      <c r="D17" s="18"/>
      <c r="E17" s="18"/>
      <c r="F17" s="18"/>
      <c r="G17" s="12"/>
    </row>
    <row r="18" spans="1:8" x14ac:dyDescent="0.2">
      <c r="A18" s="24" t="s">
        <v>216</v>
      </c>
      <c r="B18" s="18"/>
      <c r="C18" s="18"/>
      <c r="D18" s="18"/>
      <c r="E18" s="18"/>
      <c r="F18" s="18"/>
      <c r="G18" s="12"/>
    </row>
    <row r="19" spans="1:8" ht="24.75" customHeight="1" x14ac:dyDescent="0.2">
      <c r="A19" s="647" t="s">
        <v>213</v>
      </c>
      <c r="B19" s="445"/>
      <c r="C19" s="445"/>
      <c r="D19" s="445"/>
      <c r="E19" s="445"/>
      <c r="F19" s="445"/>
      <c r="G19" s="445"/>
      <c r="H19" s="445"/>
    </row>
  </sheetData>
  <mergeCells count="6">
    <mergeCell ref="A19:H19"/>
    <mergeCell ref="H6:H7"/>
    <mergeCell ref="A2:H2"/>
    <mergeCell ref="A4:H4"/>
    <mergeCell ref="A6:A7"/>
    <mergeCell ref="B6:D6"/>
  </mergeCells>
  <pageMargins left="0.7" right="0.7" top="0.75" bottom="0.75" header="0.3" footer="0.3"/>
  <pageSetup paperSize="281" orientation="landscape" r:id="rId1"/>
  <headerFooter>
    <oddFooter>&amp;C32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rgb="FF003300"/>
    <pageSetUpPr fitToPage="1"/>
  </sheetPr>
  <dimension ref="A1:W28"/>
  <sheetViews>
    <sheetView showGridLines="0" zoomScale="70" zoomScaleNormal="70" workbookViewId="0"/>
  </sheetViews>
  <sheetFormatPr baseColWidth="10" defaultRowHeight="12.75" x14ac:dyDescent="0.2"/>
  <cols>
    <col min="1" max="1" width="42.5703125" style="2" customWidth="1"/>
    <col min="2" max="2" width="16.42578125" style="2" customWidth="1"/>
    <col min="3" max="3" width="7.42578125" style="2" bestFit="1" customWidth="1"/>
    <col min="4" max="4" width="14.85546875" style="2" customWidth="1"/>
    <col min="5" max="5" width="20" style="2" customWidth="1"/>
    <col min="6" max="6" width="16" style="2" customWidth="1"/>
    <col min="7" max="7" width="16.5703125" style="2" bestFit="1" customWidth="1"/>
    <col min="8" max="8" width="14.7109375" style="2" customWidth="1"/>
    <col min="9" max="9" width="15.85546875" style="2" customWidth="1"/>
    <col min="10" max="10" width="18.140625" style="2" customWidth="1"/>
    <col min="11" max="11" width="17.7109375" style="2" customWidth="1"/>
    <col min="12" max="12" width="16.7109375" style="2" customWidth="1"/>
    <col min="13" max="13" width="17" style="2" customWidth="1"/>
    <col min="14" max="14" width="12.85546875" style="2" bestFit="1" customWidth="1"/>
    <col min="15" max="15" width="13.85546875" style="2" customWidth="1"/>
    <col min="16" max="16" width="16.28515625" style="2" customWidth="1"/>
    <col min="17" max="17" width="15.5703125" style="2" customWidth="1"/>
    <col min="18" max="22" width="14.140625" style="2" customWidth="1"/>
    <col min="23" max="23" width="12.5703125" style="2" customWidth="1"/>
    <col min="24" max="16384" width="11.42578125" style="2"/>
  </cols>
  <sheetData>
    <row r="1" spans="1:23" ht="15.75" x14ac:dyDescent="0.25">
      <c r="A1" s="52" t="str">
        <f>'Cuadro 1'!A3</f>
        <v>Enero</v>
      </c>
    </row>
    <row r="2" spans="1:23" ht="18" customHeight="1" x14ac:dyDescent="0.25">
      <c r="A2" s="525" t="s">
        <v>70</v>
      </c>
      <c r="B2" s="525"/>
      <c r="C2" s="525"/>
      <c r="D2" s="525"/>
      <c r="E2" s="525"/>
      <c r="F2" s="525"/>
      <c r="G2" s="525"/>
      <c r="H2" s="525"/>
      <c r="I2" s="525"/>
      <c r="J2" s="525"/>
      <c r="K2" s="525"/>
      <c r="L2" s="451"/>
      <c r="M2" s="451"/>
      <c r="N2" s="451"/>
      <c r="O2" s="451"/>
      <c r="P2" s="451"/>
      <c r="Q2" s="451"/>
      <c r="R2" s="451"/>
      <c r="S2" s="451"/>
      <c r="T2" s="451"/>
      <c r="U2" s="451"/>
      <c r="V2" s="451"/>
      <c r="W2" s="451"/>
    </row>
    <row r="4" spans="1:23" ht="18" customHeight="1" x14ac:dyDescent="0.25">
      <c r="A4" s="525" t="s">
        <v>261</v>
      </c>
      <c r="B4" s="451"/>
      <c r="C4" s="451"/>
      <c r="D4" s="451"/>
      <c r="E4" s="451"/>
      <c r="F4" s="451"/>
      <c r="G4" s="451"/>
      <c r="H4" s="451"/>
      <c r="I4" s="451"/>
      <c r="J4" s="451"/>
      <c r="K4" s="451"/>
      <c r="L4" s="451"/>
      <c r="M4" s="451"/>
      <c r="N4" s="451"/>
      <c r="O4" s="451"/>
      <c r="P4" s="451"/>
      <c r="Q4" s="451"/>
      <c r="R4" s="451"/>
      <c r="S4" s="451"/>
      <c r="T4" s="451"/>
      <c r="U4" s="451"/>
      <c r="V4" s="451"/>
      <c r="W4" s="451"/>
    </row>
    <row r="5" spans="1:23" ht="13.5" thickBot="1" x14ac:dyDescent="0.25"/>
    <row r="6" spans="1:23" s="133" customFormat="1" ht="15" customHeight="1" thickTop="1" x14ac:dyDescent="0.2">
      <c r="A6" s="135"/>
      <c r="B6" s="534" t="s">
        <v>496</v>
      </c>
      <c r="C6" s="534" t="s">
        <v>454</v>
      </c>
      <c r="D6" s="534" t="s">
        <v>497</v>
      </c>
      <c r="E6" s="534" t="s">
        <v>498</v>
      </c>
      <c r="F6" s="534" t="s">
        <v>499</v>
      </c>
      <c r="G6" s="534" t="s">
        <v>458</v>
      </c>
      <c r="H6" s="534" t="s">
        <v>500</v>
      </c>
      <c r="I6" s="534" t="s">
        <v>501</v>
      </c>
      <c r="J6" s="534" t="s">
        <v>502</v>
      </c>
      <c r="K6" s="534" t="s">
        <v>503</v>
      </c>
      <c r="L6" s="534" t="s">
        <v>504</v>
      </c>
      <c r="M6" s="534" t="s">
        <v>505</v>
      </c>
      <c r="N6" s="534" t="s">
        <v>506</v>
      </c>
      <c r="O6" s="534" t="s">
        <v>507</v>
      </c>
      <c r="P6" s="534" t="s">
        <v>508</v>
      </c>
      <c r="Q6" s="534" t="s">
        <v>473</v>
      </c>
      <c r="R6" s="534" t="s">
        <v>509</v>
      </c>
      <c r="S6" s="534" t="s">
        <v>511</v>
      </c>
      <c r="T6" s="534" t="s">
        <v>513</v>
      </c>
      <c r="U6" s="534" t="s">
        <v>518</v>
      </c>
      <c r="V6" s="534" t="s">
        <v>517</v>
      </c>
      <c r="W6" s="537" t="s">
        <v>262</v>
      </c>
    </row>
    <row r="7" spans="1:23" s="133" customFormat="1" ht="15" customHeight="1" x14ac:dyDescent="0.2">
      <c r="A7" s="137" t="s">
        <v>25</v>
      </c>
      <c r="B7" s="535"/>
      <c r="C7" s="535"/>
      <c r="D7" s="535"/>
      <c r="E7" s="535"/>
      <c r="F7" s="535"/>
      <c r="G7" s="535"/>
      <c r="H7" s="535"/>
      <c r="I7" s="535"/>
      <c r="J7" s="535"/>
      <c r="K7" s="535"/>
      <c r="L7" s="535"/>
      <c r="M7" s="535"/>
      <c r="N7" s="535"/>
      <c r="O7" s="535"/>
      <c r="P7" s="535"/>
      <c r="Q7" s="535"/>
      <c r="R7" s="535"/>
      <c r="S7" s="535"/>
      <c r="T7" s="535"/>
      <c r="U7" s="535"/>
      <c r="V7" s="535"/>
      <c r="W7" s="639"/>
    </row>
    <row r="8" spans="1:23" s="133" customFormat="1" ht="24" customHeight="1" x14ac:dyDescent="0.2">
      <c r="A8" s="138"/>
      <c r="B8" s="536"/>
      <c r="C8" s="536"/>
      <c r="D8" s="536"/>
      <c r="E8" s="536"/>
      <c r="F8" s="536"/>
      <c r="G8" s="536"/>
      <c r="H8" s="536"/>
      <c r="I8" s="536"/>
      <c r="J8" s="536"/>
      <c r="K8" s="536"/>
      <c r="L8" s="536"/>
      <c r="M8" s="536"/>
      <c r="N8" s="536"/>
      <c r="O8" s="536"/>
      <c r="P8" s="536"/>
      <c r="Q8" s="536"/>
      <c r="R8" s="536"/>
      <c r="S8" s="536"/>
      <c r="T8" s="536"/>
      <c r="U8" s="536"/>
      <c r="V8" s="536"/>
      <c r="W8" s="607"/>
    </row>
    <row r="9" spans="1:23" s="133" customFormat="1" ht="15.75" x14ac:dyDescent="0.25">
      <c r="A9" s="121" t="s">
        <v>29</v>
      </c>
      <c r="B9" s="11">
        <v>17</v>
      </c>
      <c r="C9" s="11">
        <v>45</v>
      </c>
      <c r="D9" s="11">
        <v>0</v>
      </c>
      <c r="E9" s="11">
        <v>0</v>
      </c>
      <c r="F9" s="11">
        <v>0</v>
      </c>
      <c r="G9" s="11">
        <v>55</v>
      </c>
      <c r="H9" s="11">
        <v>60</v>
      </c>
      <c r="I9" s="11">
        <v>1</v>
      </c>
      <c r="J9" s="11">
        <v>77</v>
      </c>
      <c r="K9" s="11">
        <v>0</v>
      </c>
      <c r="L9" s="11">
        <v>0</v>
      </c>
      <c r="M9" s="11">
        <v>1</v>
      </c>
      <c r="N9" s="11">
        <v>0</v>
      </c>
      <c r="O9" s="11">
        <v>10</v>
      </c>
      <c r="P9" s="11">
        <v>0</v>
      </c>
      <c r="Q9" s="11">
        <v>0</v>
      </c>
      <c r="R9" s="11">
        <v>0</v>
      </c>
      <c r="S9" s="11">
        <v>0</v>
      </c>
      <c r="T9" s="11">
        <v>1</v>
      </c>
      <c r="U9" s="11">
        <v>0</v>
      </c>
      <c r="V9" s="11">
        <v>0</v>
      </c>
      <c r="W9" s="128">
        <f>SUM(B9:V9)</f>
        <v>267</v>
      </c>
    </row>
    <row r="10" spans="1:23" s="133" customFormat="1" ht="15.75" x14ac:dyDescent="0.25">
      <c r="A10" s="123" t="s">
        <v>30</v>
      </c>
      <c r="B10" s="11">
        <v>0</v>
      </c>
      <c r="C10" s="11">
        <v>21</v>
      </c>
      <c r="D10" s="11">
        <v>48</v>
      </c>
      <c r="E10" s="11">
        <v>0</v>
      </c>
      <c r="F10" s="11">
        <v>30</v>
      </c>
      <c r="G10" s="11">
        <v>87</v>
      </c>
      <c r="H10" s="11">
        <v>69</v>
      </c>
      <c r="I10" s="11">
        <v>91</v>
      </c>
      <c r="J10" s="11">
        <v>16</v>
      </c>
      <c r="K10" s="11">
        <v>0</v>
      </c>
      <c r="L10" s="11">
        <v>0</v>
      </c>
      <c r="M10" s="11">
        <v>0</v>
      </c>
      <c r="N10" s="11">
        <v>51</v>
      </c>
      <c r="O10" s="11">
        <v>56</v>
      </c>
      <c r="P10" s="11">
        <v>71</v>
      </c>
      <c r="Q10" s="11">
        <v>0</v>
      </c>
      <c r="R10" s="11">
        <v>299</v>
      </c>
      <c r="S10" s="11">
        <v>65</v>
      </c>
      <c r="T10" s="11">
        <v>0</v>
      </c>
      <c r="U10" s="11">
        <v>0</v>
      </c>
      <c r="V10" s="11">
        <v>0</v>
      </c>
      <c r="W10" s="129">
        <f t="shared" ref="W10:W24" si="0">SUM(B10:V10)</f>
        <v>904</v>
      </c>
    </row>
    <row r="11" spans="1:23" s="133" customFormat="1" ht="15.75" x14ac:dyDescent="0.25">
      <c r="A11" s="123" t="s">
        <v>31</v>
      </c>
      <c r="B11" s="11">
        <v>0</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29">
        <f t="shared" si="0"/>
        <v>0</v>
      </c>
    </row>
    <row r="12" spans="1:23" s="133" customFormat="1" ht="15.75" x14ac:dyDescent="0.25">
      <c r="A12" s="123" t="s">
        <v>32</v>
      </c>
      <c r="B12" s="11">
        <v>0</v>
      </c>
      <c r="C12" s="11">
        <v>29</v>
      </c>
      <c r="D12" s="11">
        <v>3</v>
      </c>
      <c r="E12" s="11">
        <v>0</v>
      </c>
      <c r="F12" s="11">
        <v>0</v>
      </c>
      <c r="G12" s="11">
        <v>60</v>
      </c>
      <c r="H12" s="11">
        <v>7</v>
      </c>
      <c r="I12" s="11">
        <v>30</v>
      </c>
      <c r="J12" s="11">
        <v>6</v>
      </c>
      <c r="K12" s="11">
        <v>30</v>
      </c>
      <c r="L12" s="11">
        <v>0</v>
      </c>
      <c r="M12" s="11">
        <v>0</v>
      </c>
      <c r="N12" s="11">
        <v>14</v>
      </c>
      <c r="O12" s="11">
        <v>10</v>
      </c>
      <c r="P12" s="11">
        <v>0</v>
      </c>
      <c r="Q12" s="11">
        <v>316</v>
      </c>
      <c r="R12" s="11">
        <v>0</v>
      </c>
      <c r="S12" s="11">
        <v>0</v>
      </c>
      <c r="T12" s="11">
        <v>30</v>
      </c>
      <c r="U12" s="11">
        <v>0</v>
      </c>
      <c r="V12" s="11">
        <v>0</v>
      </c>
      <c r="W12" s="129">
        <f t="shared" si="0"/>
        <v>535</v>
      </c>
    </row>
    <row r="13" spans="1:23" s="133" customFormat="1" ht="15.75" x14ac:dyDescent="0.25">
      <c r="A13" s="123" t="s">
        <v>33</v>
      </c>
      <c r="B13" s="11">
        <v>132</v>
      </c>
      <c r="C13" s="11">
        <v>50</v>
      </c>
      <c r="D13" s="11">
        <v>79</v>
      </c>
      <c r="E13" s="11">
        <v>0</v>
      </c>
      <c r="F13" s="11">
        <v>0</v>
      </c>
      <c r="G13" s="11">
        <v>35</v>
      </c>
      <c r="H13" s="11">
        <v>217</v>
      </c>
      <c r="I13" s="11">
        <v>60</v>
      </c>
      <c r="J13" s="11">
        <v>160</v>
      </c>
      <c r="K13" s="11">
        <v>0</v>
      </c>
      <c r="L13" s="11">
        <v>0</v>
      </c>
      <c r="M13" s="11">
        <v>0</v>
      </c>
      <c r="N13" s="11">
        <v>57</v>
      </c>
      <c r="O13" s="11">
        <v>0</v>
      </c>
      <c r="P13" s="11">
        <v>0</v>
      </c>
      <c r="Q13" s="11">
        <v>0</v>
      </c>
      <c r="R13" s="11">
        <v>65</v>
      </c>
      <c r="S13" s="11">
        <v>0</v>
      </c>
      <c r="T13" s="11">
        <v>12</v>
      </c>
      <c r="U13" s="11">
        <v>30</v>
      </c>
      <c r="V13" s="11">
        <v>0</v>
      </c>
      <c r="W13" s="129">
        <f t="shared" si="0"/>
        <v>897</v>
      </c>
    </row>
    <row r="14" spans="1:23" s="133" customFormat="1" ht="15.75" x14ac:dyDescent="0.25">
      <c r="A14" s="123" t="s">
        <v>34</v>
      </c>
      <c r="B14" s="11">
        <v>163</v>
      </c>
      <c r="C14" s="11">
        <v>23</v>
      </c>
      <c r="D14" s="11">
        <v>185</v>
      </c>
      <c r="E14" s="11">
        <v>0</v>
      </c>
      <c r="F14" s="11">
        <v>0</v>
      </c>
      <c r="G14" s="11">
        <v>571</v>
      </c>
      <c r="H14" s="11">
        <v>572</v>
      </c>
      <c r="I14" s="11">
        <v>291</v>
      </c>
      <c r="J14" s="11">
        <v>428</v>
      </c>
      <c r="K14" s="11">
        <v>32</v>
      </c>
      <c r="L14" s="11">
        <v>0</v>
      </c>
      <c r="M14" s="11">
        <v>45</v>
      </c>
      <c r="N14" s="11">
        <v>215</v>
      </c>
      <c r="O14" s="11">
        <v>22</v>
      </c>
      <c r="P14" s="11">
        <v>241</v>
      </c>
      <c r="Q14" s="11">
        <v>100</v>
      </c>
      <c r="R14" s="11">
        <v>71</v>
      </c>
      <c r="S14" s="11">
        <v>0</v>
      </c>
      <c r="T14" s="11">
        <v>332</v>
      </c>
      <c r="U14" s="11">
        <v>313</v>
      </c>
      <c r="V14" s="11">
        <v>0</v>
      </c>
      <c r="W14" s="129">
        <f t="shared" si="0"/>
        <v>3604</v>
      </c>
    </row>
    <row r="15" spans="1:23" s="133" customFormat="1" ht="15.75" x14ac:dyDescent="0.25">
      <c r="A15" s="123" t="s">
        <v>99</v>
      </c>
      <c r="B15" s="11">
        <v>648</v>
      </c>
      <c r="C15" s="11">
        <v>60</v>
      </c>
      <c r="D15" s="11">
        <v>348</v>
      </c>
      <c r="E15" s="11">
        <v>0</v>
      </c>
      <c r="F15" s="11">
        <v>30</v>
      </c>
      <c r="G15" s="11">
        <v>407</v>
      </c>
      <c r="H15" s="11">
        <v>418</v>
      </c>
      <c r="I15" s="11">
        <v>325</v>
      </c>
      <c r="J15" s="11">
        <v>98</v>
      </c>
      <c r="K15" s="11">
        <v>0</v>
      </c>
      <c r="L15" s="11">
        <v>0</v>
      </c>
      <c r="M15" s="11">
        <v>30</v>
      </c>
      <c r="N15" s="11">
        <v>91</v>
      </c>
      <c r="O15" s="11">
        <v>81</v>
      </c>
      <c r="P15" s="11">
        <v>189</v>
      </c>
      <c r="Q15" s="11">
        <v>6</v>
      </c>
      <c r="R15" s="11">
        <v>22</v>
      </c>
      <c r="S15" s="11">
        <v>0</v>
      </c>
      <c r="T15" s="11">
        <v>12</v>
      </c>
      <c r="U15" s="11">
        <v>150</v>
      </c>
      <c r="V15" s="11">
        <v>11</v>
      </c>
      <c r="W15" s="129">
        <f t="shared" si="0"/>
        <v>2926</v>
      </c>
    </row>
    <row r="16" spans="1:23" s="133" customFormat="1" ht="15.75" x14ac:dyDescent="0.25">
      <c r="A16" s="123" t="s">
        <v>36</v>
      </c>
      <c r="B16" s="11">
        <v>737</v>
      </c>
      <c r="C16" s="11">
        <v>0</v>
      </c>
      <c r="D16" s="11">
        <v>372</v>
      </c>
      <c r="E16" s="11">
        <v>0</v>
      </c>
      <c r="F16" s="11">
        <v>30</v>
      </c>
      <c r="G16" s="11">
        <v>273</v>
      </c>
      <c r="H16" s="11">
        <v>849</v>
      </c>
      <c r="I16" s="11">
        <v>298</v>
      </c>
      <c r="J16" s="11">
        <v>102</v>
      </c>
      <c r="K16" s="11">
        <v>0</v>
      </c>
      <c r="L16" s="11">
        <v>5</v>
      </c>
      <c r="M16" s="11">
        <v>90</v>
      </c>
      <c r="N16" s="11">
        <v>134</v>
      </c>
      <c r="O16" s="11">
        <v>90</v>
      </c>
      <c r="P16" s="11">
        <v>0</v>
      </c>
      <c r="Q16" s="11">
        <v>68</v>
      </c>
      <c r="R16" s="11">
        <v>716</v>
      </c>
      <c r="S16" s="11">
        <v>0</v>
      </c>
      <c r="T16" s="11">
        <v>50</v>
      </c>
      <c r="U16" s="11">
        <v>201</v>
      </c>
      <c r="V16" s="11">
        <v>0</v>
      </c>
      <c r="W16" s="129">
        <f t="shared" si="0"/>
        <v>4015</v>
      </c>
    </row>
    <row r="17" spans="1:23" s="133" customFormat="1" ht="15.75" x14ac:dyDescent="0.25">
      <c r="A17" s="123" t="s">
        <v>490</v>
      </c>
      <c r="B17" s="11">
        <v>190</v>
      </c>
      <c r="C17" s="11">
        <v>0</v>
      </c>
      <c r="D17" s="11">
        <v>37</v>
      </c>
      <c r="E17" s="11">
        <v>0</v>
      </c>
      <c r="F17" s="11">
        <v>14</v>
      </c>
      <c r="G17" s="11">
        <v>7</v>
      </c>
      <c r="H17" s="11">
        <v>57</v>
      </c>
      <c r="I17" s="11">
        <v>170</v>
      </c>
      <c r="J17" s="11">
        <v>0</v>
      </c>
      <c r="K17" s="11">
        <v>15</v>
      </c>
      <c r="L17" s="11">
        <v>0</v>
      </c>
      <c r="M17" s="11">
        <v>0</v>
      </c>
      <c r="N17" s="11">
        <v>0</v>
      </c>
      <c r="O17" s="11">
        <v>53</v>
      </c>
      <c r="P17" s="11">
        <v>0</v>
      </c>
      <c r="Q17" s="11">
        <v>0</v>
      </c>
      <c r="R17" s="11">
        <v>0</v>
      </c>
      <c r="S17" s="11">
        <v>0</v>
      </c>
      <c r="T17" s="11">
        <v>70</v>
      </c>
      <c r="U17" s="11">
        <v>5</v>
      </c>
      <c r="V17" s="11">
        <v>0</v>
      </c>
      <c r="W17" s="129">
        <f t="shared" si="0"/>
        <v>618</v>
      </c>
    </row>
    <row r="18" spans="1:23" s="133" customFormat="1" ht="15.75" x14ac:dyDescent="0.25">
      <c r="A18" s="123" t="s">
        <v>37</v>
      </c>
      <c r="B18" s="11">
        <v>136</v>
      </c>
      <c r="C18" s="11">
        <v>121</v>
      </c>
      <c r="D18" s="11">
        <v>611</v>
      </c>
      <c r="E18" s="11">
        <v>0</v>
      </c>
      <c r="F18" s="11">
        <v>3</v>
      </c>
      <c r="G18" s="11">
        <v>649</v>
      </c>
      <c r="H18" s="11">
        <v>380</v>
      </c>
      <c r="I18" s="11">
        <v>426</v>
      </c>
      <c r="J18" s="11">
        <v>372</v>
      </c>
      <c r="K18" s="11">
        <v>30</v>
      </c>
      <c r="L18" s="11">
        <v>0</v>
      </c>
      <c r="M18" s="11">
        <v>43</v>
      </c>
      <c r="N18" s="11">
        <v>0</v>
      </c>
      <c r="O18" s="11">
        <v>98</v>
      </c>
      <c r="P18" s="11">
        <v>762</v>
      </c>
      <c r="Q18" s="11">
        <v>43</v>
      </c>
      <c r="R18" s="11">
        <v>1464</v>
      </c>
      <c r="S18" s="11">
        <v>0</v>
      </c>
      <c r="T18" s="11">
        <v>212</v>
      </c>
      <c r="U18" s="11">
        <v>84</v>
      </c>
      <c r="V18" s="11">
        <v>0</v>
      </c>
      <c r="W18" s="129">
        <f t="shared" si="0"/>
        <v>5434</v>
      </c>
    </row>
    <row r="19" spans="1:23" s="133" customFormat="1" ht="15.75" x14ac:dyDescent="0.25">
      <c r="A19" s="123" t="s">
        <v>38</v>
      </c>
      <c r="B19" s="11">
        <v>601</v>
      </c>
      <c r="C19" s="11">
        <v>0</v>
      </c>
      <c r="D19" s="11">
        <v>495</v>
      </c>
      <c r="E19" s="11">
        <v>0</v>
      </c>
      <c r="F19" s="11">
        <v>0</v>
      </c>
      <c r="G19" s="11">
        <v>709</v>
      </c>
      <c r="H19" s="11">
        <v>756</v>
      </c>
      <c r="I19" s="11">
        <v>350</v>
      </c>
      <c r="J19" s="11">
        <v>278</v>
      </c>
      <c r="K19" s="11">
        <v>0</v>
      </c>
      <c r="L19" s="11">
        <v>21</v>
      </c>
      <c r="M19" s="11">
        <v>0</v>
      </c>
      <c r="N19" s="11">
        <v>3</v>
      </c>
      <c r="O19" s="11">
        <v>111</v>
      </c>
      <c r="P19" s="11">
        <v>0</v>
      </c>
      <c r="Q19" s="11">
        <v>116</v>
      </c>
      <c r="R19" s="11">
        <v>1484</v>
      </c>
      <c r="S19" s="11">
        <v>25</v>
      </c>
      <c r="T19" s="11">
        <v>137</v>
      </c>
      <c r="U19" s="11">
        <v>151</v>
      </c>
      <c r="V19" s="11">
        <v>10</v>
      </c>
      <c r="W19" s="129">
        <f t="shared" si="0"/>
        <v>5247</v>
      </c>
    </row>
    <row r="20" spans="1:23" s="133" customFormat="1" ht="15.75" x14ac:dyDescent="0.25">
      <c r="A20" s="123" t="s">
        <v>39</v>
      </c>
      <c r="B20" s="11">
        <v>166</v>
      </c>
      <c r="C20" s="11">
        <v>0</v>
      </c>
      <c r="D20" s="11">
        <v>167</v>
      </c>
      <c r="E20" s="11">
        <v>0</v>
      </c>
      <c r="F20" s="11">
        <v>1</v>
      </c>
      <c r="G20" s="11">
        <v>220</v>
      </c>
      <c r="H20" s="11">
        <v>200</v>
      </c>
      <c r="I20" s="11">
        <v>219</v>
      </c>
      <c r="J20" s="11">
        <v>61</v>
      </c>
      <c r="K20" s="11">
        <v>0</v>
      </c>
      <c r="L20" s="11">
        <v>0</v>
      </c>
      <c r="M20" s="11">
        <v>5</v>
      </c>
      <c r="N20" s="11">
        <v>30</v>
      </c>
      <c r="O20" s="11">
        <v>65</v>
      </c>
      <c r="P20" s="11">
        <v>5</v>
      </c>
      <c r="Q20" s="11">
        <v>62</v>
      </c>
      <c r="R20" s="11">
        <v>574</v>
      </c>
      <c r="S20" s="11">
        <v>0</v>
      </c>
      <c r="T20" s="11">
        <v>125</v>
      </c>
      <c r="U20" s="11">
        <v>104</v>
      </c>
      <c r="V20" s="11">
        <v>0</v>
      </c>
      <c r="W20" s="129">
        <f t="shared" si="0"/>
        <v>2004</v>
      </c>
    </row>
    <row r="21" spans="1:23" s="133" customFormat="1" ht="15.75" x14ac:dyDescent="0.25">
      <c r="A21" s="124" t="s">
        <v>40</v>
      </c>
      <c r="B21" s="11">
        <v>193</v>
      </c>
      <c r="C21" s="11">
        <v>0</v>
      </c>
      <c r="D21" s="11">
        <v>121</v>
      </c>
      <c r="E21" s="11">
        <v>0</v>
      </c>
      <c r="F21" s="11">
        <v>75</v>
      </c>
      <c r="G21" s="11">
        <v>272</v>
      </c>
      <c r="H21" s="11">
        <v>401</v>
      </c>
      <c r="I21" s="11">
        <v>149</v>
      </c>
      <c r="J21" s="11">
        <v>132</v>
      </c>
      <c r="K21" s="11">
        <v>15</v>
      </c>
      <c r="L21" s="11">
        <v>0</v>
      </c>
      <c r="M21" s="11">
        <v>41</v>
      </c>
      <c r="N21" s="11">
        <v>0</v>
      </c>
      <c r="O21" s="11">
        <v>0</v>
      </c>
      <c r="P21" s="11">
        <v>0</v>
      </c>
      <c r="Q21" s="11">
        <v>5</v>
      </c>
      <c r="R21" s="11">
        <v>227</v>
      </c>
      <c r="S21" s="11">
        <v>0</v>
      </c>
      <c r="T21" s="11">
        <v>0</v>
      </c>
      <c r="U21" s="11">
        <v>60</v>
      </c>
      <c r="V21" s="11">
        <v>0</v>
      </c>
      <c r="W21" s="129">
        <f t="shared" si="0"/>
        <v>1691</v>
      </c>
    </row>
    <row r="22" spans="1:23" s="133" customFormat="1" ht="15.75" x14ac:dyDescent="0.25">
      <c r="A22" s="124" t="s">
        <v>41</v>
      </c>
      <c r="B22" s="11">
        <v>127</v>
      </c>
      <c r="C22" s="11">
        <v>0</v>
      </c>
      <c r="D22" s="11">
        <v>0</v>
      </c>
      <c r="E22" s="11">
        <v>0</v>
      </c>
      <c r="F22" s="11">
        <v>0</v>
      </c>
      <c r="G22" s="11">
        <v>0</v>
      </c>
      <c r="H22" s="11">
        <v>50</v>
      </c>
      <c r="I22" s="11">
        <v>0</v>
      </c>
      <c r="J22" s="11">
        <v>143</v>
      </c>
      <c r="K22" s="11">
        <v>0</v>
      </c>
      <c r="L22" s="11">
        <v>0</v>
      </c>
      <c r="M22" s="11">
        <v>30</v>
      </c>
      <c r="N22" s="11">
        <v>0</v>
      </c>
      <c r="O22" s="11">
        <v>0</v>
      </c>
      <c r="P22" s="11">
        <v>0</v>
      </c>
      <c r="Q22" s="11">
        <v>10</v>
      </c>
      <c r="R22" s="11">
        <v>0</v>
      </c>
      <c r="S22" s="11">
        <v>0</v>
      </c>
      <c r="T22" s="11">
        <v>0</v>
      </c>
      <c r="U22" s="11">
        <v>75</v>
      </c>
      <c r="V22" s="11">
        <v>0</v>
      </c>
      <c r="W22" s="129">
        <f t="shared" si="0"/>
        <v>435</v>
      </c>
    </row>
    <row r="23" spans="1:23" s="133" customFormat="1" ht="15.75" x14ac:dyDescent="0.25">
      <c r="A23" s="123" t="s">
        <v>42</v>
      </c>
      <c r="B23" s="11">
        <v>60</v>
      </c>
      <c r="C23" s="11">
        <v>0</v>
      </c>
      <c r="D23" s="11">
        <v>114</v>
      </c>
      <c r="E23" s="11">
        <v>0</v>
      </c>
      <c r="F23" s="11">
        <v>0</v>
      </c>
      <c r="G23" s="11">
        <v>8</v>
      </c>
      <c r="H23" s="11">
        <v>229</v>
      </c>
      <c r="I23" s="11">
        <v>74</v>
      </c>
      <c r="J23" s="11">
        <v>97</v>
      </c>
      <c r="K23" s="11">
        <v>13</v>
      </c>
      <c r="L23" s="11">
        <v>37</v>
      </c>
      <c r="M23" s="11">
        <v>0</v>
      </c>
      <c r="N23" s="11">
        <v>0</v>
      </c>
      <c r="O23" s="11">
        <v>24</v>
      </c>
      <c r="P23" s="11">
        <v>0</v>
      </c>
      <c r="Q23" s="11">
        <v>0</v>
      </c>
      <c r="R23" s="11">
        <v>0</v>
      </c>
      <c r="S23" s="11">
        <v>0</v>
      </c>
      <c r="T23" s="11">
        <v>50</v>
      </c>
      <c r="U23" s="11">
        <v>0</v>
      </c>
      <c r="V23" s="11">
        <v>0</v>
      </c>
      <c r="W23" s="129">
        <f t="shared" si="0"/>
        <v>706</v>
      </c>
    </row>
    <row r="24" spans="1:23" s="133" customFormat="1" ht="15.75" x14ac:dyDescent="0.25">
      <c r="A24" s="123" t="s">
        <v>43</v>
      </c>
      <c r="B24" s="11">
        <v>562</v>
      </c>
      <c r="C24" s="11">
        <v>1</v>
      </c>
      <c r="D24" s="11">
        <v>1726</v>
      </c>
      <c r="E24" s="11">
        <v>0</v>
      </c>
      <c r="F24" s="11">
        <v>117</v>
      </c>
      <c r="G24" s="11">
        <v>2050</v>
      </c>
      <c r="H24" s="11">
        <v>3415</v>
      </c>
      <c r="I24" s="11">
        <v>1495</v>
      </c>
      <c r="J24" s="11">
        <v>819</v>
      </c>
      <c r="K24" s="11">
        <v>221</v>
      </c>
      <c r="L24" s="11">
        <v>305</v>
      </c>
      <c r="M24" s="11">
        <v>207</v>
      </c>
      <c r="N24" s="11">
        <v>172</v>
      </c>
      <c r="O24" s="11">
        <v>814</v>
      </c>
      <c r="P24" s="11">
        <v>1164</v>
      </c>
      <c r="Q24" s="11">
        <v>193</v>
      </c>
      <c r="R24" s="11">
        <v>5079</v>
      </c>
      <c r="S24" s="11">
        <v>156</v>
      </c>
      <c r="T24" s="11">
        <v>1525</v>
      </c>
      <c r="U24" s="11">
        <v>2121</v>
      </c>
      <c r="V24" s="11">
        <v>0</v>
      </c>
      <c r="W24" s="129">
        <f t="shared" si="0"/>
        <v>22142</v>
      </c>
    </row>
    <row r="25" spans="1:23" s="133" customFormat="1" ht="18.75" customHeight="1" thickBot="1" x14ac:dyDescent="0.25">
      <c r="A25" s="125" t="s">
        <v>0</v>
      </c>
      <c r="B25" s="130">
        <f>SUM(B9:B24)</f>
        <v>3732</v>
      </c>
      <c r="C25" s="130">
        <f t="shared" ref="C25:W25" si="1">SUM(C9:C24)</f>
        <v>350</v>
      </c>
      <c r="D25" s="130">
        <f t="shared" si="1"/>
        <v>4306</v>
      </c>
      <c r="E25" s="130">
        <f t="shared" si="1"/>
        <v>0</v>
      </c>
      <c r="F25" s="130">
        <f t="shared" si="1"/>
        <v>300</v>
      </c>
      <c r="G25" s="130">
        <f t="shared" si="1"/>
        <v>5403</v>
      </c>
      <c r="H25" s="130">
        <f t="shared" si="1"/>
        <v>7680</v>
      </c>
      <c r="I25" s="130">
        <f t="shared" si="1"/>
        <v>3979</v>
      </c>
      <c r="J25" s="130">
        <f t="shared" si="1"/>
        <v>2789</v>
      </c>
      <c r="K25" s="130">
        <f t="shared" si="1"/>
        <v>356</v>
      </c>
      <c r="L25" s="130">
        <f t="shared" si="1"/>
        <v>368</v>
      </c>
      <c r="M25" s="130">
        <f t="shared" si="1"/>
        <v>492</v>
      </c>
      <c r="N25" s="130">
        <f t="shared" si="1"/>
        <v>767</v>
      </c>
      <c r="O25" s="130">
        <f t="shared" si="1"/>
        <v>1434</v>
      </c>
      <c r="P25" s="130">
        <f t="shared" si="1"/>
        <v>2432</v>
      </c>
      <c r="Q25" s="130">
        <f t="shared" si="1"/>
        <v>919</v>
      </c>
      <c r="R25" s="130">
        <f t="shared" si="1"/>
        <v>10001</v>
      </c>
      <c r="S25" s="130">
        <f t="shared" si="1"/>
        <v>246</v>
      </c>
      <c r="T25" s="130">
        <f t="shared" si="1"/>
        <v>2556</v>
      </c>
      <c r="U25" s="130">
        <f t="shared" si="1"/>
        <v>3294</v>
      </c>
      <c r="V25" s="130">
        <f t="shared" si="1"/>
        <v>21</v>
      </c>
      <c r="W25" s="130">
        <f t="shared" si="1"/>
        <v>51425</v>
      </c>
    </row>
    <row r="26" spans="1:23" ht="13.5" thickTop="1" x14ac:dyDescent="0.2">
      <c r="A26" s="24" t="s">
        <v>298</v>
      </c>
    </row>
    <row r="27" spans="1:23" x14ac:dyDescent="0.2">
      <c r="A27" s="50" t="s">
        <v>186</v>
      </c>
    </row>
    <row r="28" spans="1:23" x14ac:dyDescent="0.2">
      <c r="A28" s="24" t="s">
        <v>345</v>
      </c>
    </row>
  </sheetData>
  <mergeCells count="24">
    <mergeCell ref="W6:W8"/>
    <mergeCell ref="F6:F8"/>
    <mergeCell ref="G6:G8"/>
    <mergeCell ref="C6:C8"/>
    <mergeCell ref="N6:N8"/>
    <mergeCell ref="S6:S8"/>
    <mergeCell ref="J6:J8"/>
    <mergeCell ref="K6:K8"/>
    <mergeCell ref="A2:W2"/>
    <mergeCell ref="A4:W4"/>
    <mergeCell ref="R6:R8"/>
    <mergeCell ref="L6:L8"/>
    <mergeCell ref="M6:M8"/>
    <mergeCell ref="O6:O8"/>
    <mergeCell ref="P6:P8"/>
    <mergeCell ref="Q6:Q8"/>
    <mergeCell ref="B6:B8"/>
    <mergeCell ref="D6:D8"/>
    <mergeCell ref="E6:E8"/>
    <mergeCell ref="H6:H8"/>
    <mergeCell ref="I6:I8"/>
    <mergeCell ref="T6:T8"/>
    <mergeCell ref="U6:U8"/>
    <mergeCell ref="V6:V8"/>
  </mergeCells>
  <pageMargins left="0.7" right="0.7" top="0.75" bottom="0.75" header="0.3" footer="0.3"/>
  <pageSetup paperSize="281" scale="51" orientation="landscape" horizontalDpi="300" verticalDpi="300" r:id="rId1"/>
  <headerFooter alignWithMargins="0">
    <oddFooter>&amp;C33</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tabColor rgb="FF003300"/>
    <pageSetUpPr fitToPage="1"/>
  </sheetPr>
  <dimension ref="A1:P27"/>
  <sheetViews>
    <sheetView showGridLines="0" zoomScale="85" zoomScaleNormal="85" workbookViewId="0"/>
  </sheetViews>
  <sheetFormatPr baseColWidth="10" defaultRowHeight="12.75" x14ac:dyDescent="0.2"/>
  <cols>
    <col min="1" max="1" width="32.140625" style="2" customWidth="1"/>
    <col min="2" max="3" width="10.42578125" style="2" customWidth="1"/>
    <col min="4" max="4" width="8.5703125" style="2" customWidth="1"/>
    <col min="5" max="6" width="10.42578125" style="2" customWidth="1"/>
    <col min="7" max="7" width="8.5703125" style="2" customWidth="1"/>
    <col min="8" max="9" width="10.42578125" style="2" customWidth="1"/>
    <col min="10" max="10" width="8.5703125" style="2" customWidth="1"/>
    <col min="11" max="11" width="11.42578125" style="2" customWidth="1"/>
    <col min="12" max="12" width="10.5703125" style="2" customWidth="1"/>
    <col min="13" max="13" width="9.140625" style="2" customWidth="1"/>
    <col min="14" max="15" width="10.42578125" style="2" customWidth="1"/>
    <col min="16" max="16" width="8.5703125" style="2" customWidth="1"/>
    <col min="17" max="16384" width="11.42578125" style="2"/>
  </cols>
  <sheetData>
    <row r="1" spans="1:16" ht="15.75" x14ac:dyDescent="0.25">
      <c r="A1" s="52" t="str">
        <f>'Cuadro 1'!A3</f>
        <v>Enero</v>
      </c>
    </row>
    <row r="2" spans="1:16" ht="18" customHeight="1" x14ac:dyDescent="0.25">
      <c r="A2" s="525" t="s">
        <v>71</v>
      </c>
      <c r="B2" s="518"/>
      <c r="C2" s="518"/>
      <c r="D2" s="518"/>
      <c r="E2" s="518"/>
      <c r="F2" s="518"/>
      <c r="G2" s="518"/>
      <c r="H2" s="518"/>
      <c r="I2" s="518"/>
      <c r="J2" s="518"/>
      <c r="K2" s="518"/>
      <c r="L2" s="518"/>
      <c r="M2" s="518"/>
      <c r="N2" s="518"/>
      <c r="O2" s="518"/>
      <c r="P2" s="518"/>
    </row>
    <row r="3" spans="1:16" ht="12.75" customHeight="1" x14ac:dyDescent="0.2"/>
    <row r="4" spans="1:16" ht="15.75" customHeight="1" x14ac:dyDescent="0.25">
      <c r="A4" s="525" t="s">
        <v>140</v>
      </c>
      <c r="B4" s="518"/>
      <c r="C4" s="518"/>
      <c r="D4" s="518"/>
      <c r="E4" s="518"/>
      <c r="F4" s="518"/>
      <c r="G4" s="518"/>
      <c r="H4" s="518"/>
      <c r="I4" s="518"/>
      <c r="J4" s="518"/>
      <c r="K4" s="518"/>
      <c r="L4" s="518"/>
      <c r="M4" s="518"/>
      <c r="N4" s="518"/>
      <c r="O4" s="518"/>
      <c r="P4" s="518"/>
    </row>
    <row r="5" spans="1:16" ht="13.5" customHeight="1" thickBot="1" x14ac:dyDescent="0.25"/>
    <row r="6" spans="1:16" s="133" customFormat="1" ht="15" customHeight="1" thickTop="1" x14ac:dyDescent="0.2">
      <c r="A6" s="118"/>
      <c r="B6" s="159" t="s">
        <v>22</v>
      </c>
      <c r="C6" s="159"/>
      <c r="D6" s="159"/>
      <c r="E6" s="159"/>
      <c r="F6" s="159"/>
      <c r="G6" s="159"/>
      <c r="H6" s="159"/>
      <c r="I6" s="159"/>
      <c r="J6" s="160"/>
      <c r="K6" s="537" t="s">
        <v>144</v>
      </c>
      <c r="L6" s="651"/>
      <c r="M6" s="487"/>
      <c r="N6" s="161"/>
      <c r="O6" s="604" t="s">
        <v>184</v>
      </c>
      <c r="P6" s="161"/>
    </row>
    <row r="7" spans="1:16" s="133" customFormat="1" ht="15" customHeight="1" x14ac:dyDescent="0.2">
      <c r="A7" s="119" t="s">
        <v>25</v>
      </c>
      <c r="B7" s="162" t="s">
        <v>1</v>
      </c>
      <c r="C7" s="163"/>
      <c r="D7" s="164"/>
      <c r="E7" s="162" t="s">
        <v>136</v>
      </c>
      <c r="F7" s="163"/>
      <c r="G7" s="164"/>
      <c r="H7" s="162" t="s">
        <v>0</v>
      </c>
      <c r="I7" s="163"/>
      <c r="J7" s="164"/>
      <c r="K7" s="607"/>
      <c r="L7" s="652"/>
      <c r="M7" s="582"/>
      <c r="N7" s="166"/>
      <c r="O7" s="605"/>
      <c r="P7" s="143"/>
    </row>
    <row r="8" spans="1:16" s="133" customFormat="1" ht="15" customHeight="1" x14ac:dyDescent="0.2">
      <c r="A8" s="168"/>
      <c r="B8" s="167" t="s">
        <v>3</v>
      </c>
      <c r="C8" s="167" t="s">
        <v>4</v>
      </c>
      <c r="D8" s="140" t="s">
        <v>0</v>
      </c>
      <c r="E8" s="167" t="s">
        <v>3</v>
      </c>
      <c r="F8" s="167" t="s">
        <v>4</v>
      </c>
      <c r="G8" s="140" t="s">
        <v>0</v>
      </c>
      <c r="H8" s="167" t="s">
        <v>3</v>
      </c>
      <c r="I8" s="167" t="s">
        <v>4</v>
      </c>
      <c r="J8" s="140" t="s">
        <v>0</v>
      </c>
      <c r="K8" s="140" t="s">
        <v>3</v>
      </c>
      <c r="L8" s="140" t="s">
        <v>4</v>
      </c>
      <c r="M8" s="140" t="s">
        <v>0</v>
      </c>
      <c r="N8" s="140" t="s">
        <v>3</v>
      </c>
      <c r="O8" s="140" t="s">
        <v>4</v>
      </c>
      <c r="P8" s="141" t="s">
        <v>0</v>
      </c>
    </row>
    <row r="9" spans="1:16" s="133" customFormat="1" ht="18.75" customHeight="1" x14ac:dyDescent="0.2">
      <c r="A9" s="115" t="s">
        <v>29</v>
      </c>
      <c r="B9" s="41">
        <v>188</v>
      </c>
      <c r="C9" s="41">
        <v>71</v>
      </c>
      <c r="D9" s="41">
        <f>SUM(B9:C9)</f>
        <v>259</v>
      </c>
      <c r="E9" s="41">
        <v>0</v>
      </c>
      <c r="F9" s="41">
        <v>1</v>
      </c>
      <c r="G9" s="41">
        <f>SUM(E9:F9)</f>
        <v>1</v>
      </c>
      <c r="H9" s="41">
        <f>SUM(B9,E9)</f>
        <v>188</v>
      </c>
      <c r="I9" s="41">
        <f>SUM(C9,F9)</f>
        <v>72</v>
      </c>
      <c r="J9" s="41">
        <f>SUM(H9:I9)</f>
        <v>260</v>
      </c>
      <c r="K9" s="41">
        <v>7</v>
      </c>
      <c r="L9" s="41">
        <v>0</v>
      </c>
      <c r="M9" s="41">
        <f>SUM(K9:L9)</f>
        <v>7</v>
      </c>
      <c r="N9" s="41">
        <f>SUM(K9,H9)</f>
        <v>195</v>
      </c>
      <c r="O9" s="41">
        <f>SUM(L9,I9)</f>
        <v>72</v>
      </c>
      <c r="P9" s="41">
        <f>SUM(N9:O9)</f>
        <v>267</v>
      </c>
    </row>
    <row r="10" spans="1:16" s="133" customFormat="1" ht="18.75" customHeight="1" x14ac:dyDescent="0.2">
      <c r="A10" s="116" t="s">
        <v>30</v>
      </c>
      <c r="B10" s="41">
        <v>450</v>
      </c>
      <c r="C10" s="41">
        <v>57</v>
      </c>
      <c r="D10" s="41">
        <f t="shared" ref="D10:D24" si="0">SUM(B10:C10)</f>
        <v>507</v>
      </c>
      <c r="E10" s="41">
        <v>0</v>
      </c>
      <c r="F10" s="41">
        <v>0</v>
      </c>
      <c r="G10" s="41">
        <f t="shared" ref="G10:G24" si="1">SUM(E10:F10)</f>
        <v>0</v>
      </c>
      <c r="H10" s="41">
        <f t="shared" ref="H10:H24" si="2">SUM(B10,E10)</f>
        <v>450</v>
      </c>
      <c r="I10" s="41">
        <f t="shared" ref="I10:I24" si="3">SUM(C10,F10)</f>
        <v>57</v>
      </c>
      <c r="J10" s="41">
        <f t="shared" ref="J10:J24" si="4">SUM(H10:I10)</f>
        <v>507</v>
      </c>
      <c r="K10" s="41">
        <v>12</v>
      </c>
      <c r="L10" s="41">
        <v>75</v>
      </c>
      <c r="M10" s="41">
        <f t="shared" ref="M10:M24" si="5">SUM(K10:L10)</f>
        <v>87</v>
      </c>
      <c r="N10" s="41">
        <f t="shared" ref="N10:N24" si="6">SUM(K10,H10)</f>
        <v>462</v>
      </c>
      <c r="O10" s="41">
        <f t="shared" ref="O10:O24" si="7">SUM(L10,I10)</f>
        <v>132</v>
      </c>
      <c r="P10" s="41">
        <f t="shared" ref="P10:P24" si="8">SUM(N10:O10)</f>
        <v>594</v>
      </c>
    </row>
    <row r="11" spans="1:16" s="133" customFormat="1" ht="18.75" customHeight="1" x14ac:dyDescent="0.2">
      <c r="A11" s="116" t="s">
        <v>31</v>
      </c>
      <c r="B11" s="41">
        <v>0</v>
      </c>
      <c r="C11" s="41">
        <v>0</v>
      </c>
      <c r="D11" s="41">
        <f t="shared" si="0"/>
        <v>0</v>
      </c>
      <c r="E11" s="41">
        <v>0</v>
      </c>
      <c r="F11" s="41">
        <v>0</v>
      </c>
      <c r="G11" s="41">
        <f t="shared" si="1"/>
        <v>0</v>
      </c>
      <c r="H11" s="41">
        <f t="shared" si="2"/>
        <v>0</v>
      </c>
      <c r="I11" s="41">
        <f t="shared" si="3"/>
        <v>0</v>
      </c>
      <c r="J11" s="41">
        <f t="shared" si="4"/>
        <v>0</v>
      </c>
      <c r="K11" s="41">
        <v>0</v>
      </c>
      <c r="L11" s="41">
        <v>0</v>
      </c>
      <c r="M11" s="41">
        <f t="shared" si="5"/>
        <v>0</v>
      </c>
      <c r="N11" s="41">
        <f t="shared" si="6"/>
        <v>0</v>
      </c>
      <c r="O11" s="41">
        <f t="shared" si="7"/>
        <v>0</v>
      </c>
      <c r="P11" s="41">
        <f t="shared" si="8"/>
        <v>0</v>
      </c>
    </row>
    <row r="12" spans="1:16" s="133" customFormat="1" ht="18.75" customHeight="1" x14ac:dyDescent="0.2">
      <c r="A12" s="116" t="s">
        <v>32</v>
      </c>
      <c r="B12" s="41">
        <v>175</v>
      </c>
      <c r="C12" s="41">
        <v>14</v>
      </c>
      <c r="D12" s="41">
        <f t="shared" si="0"/>
        <v>189</v>
      </c>
      <c r="E12" s="41">
        <v>0</v>
      </c>
      <c r="F12" s="41">
        <v>30</v>
      </c>
      <c r="G12" s="41">
        <f t="shared" si="1"/>
        <v>30</v>
      </c>
      <c r="H12" s="41">
        <f t="shared" si="2"/>
        <v>175</v>
      </c>
      <c r="I12" s="41">
        <f t="shared" si="3"/>
        <v>44</v>
      </c>
      <c r="J12" s="41">
        <f t="shared" si="4"/>
        <v>219</v>
      </c>
      <c r="K12" s="41">
        <v>0</v>
      </c>
      <c r="L12" s="41">
        <v>0</v>
      </c>
      <c r="M12" s="41">
        <f t="shared" si="5"/>
        <v>0</v>
      </c>
      <c r="N12" s="41">
        <f t="shared" si="6"/>
        <v>175</v>
      </c>
      <c r="O12" s="41">
        <f t="shared" si="7"/>
        <v>44</v>
      </c>
      <c r="P12" s="41">
        <f t="shared" si="8"/>
        <v>219</v>
      </c>
    </row>
    <row r="13" spans="1:16" s="133" customFormat="1" ht="18.75" customHeight="1" x14ac:dyDescent="0.2">
      <c r="A13" s="116" t="s">
        <v>33</v>
      </c>
      <c r="B13" s="41">
        <v>417</v>
      </c>
      <c r="C13" s="41">
        <v>318</v>
      </c>
      <c r="D13" s="41">
        <f t="shared" si="0"/>
        <v>735</v>
      </c>
      <c r="E13" s="41">
        <v>66</v>
      </c>
      <c r="F13" s="41">
        <v>45</v>
      </c>
      <c r="G13" s="41">
        <f t="shared" si="1"/>
        <v>111</v>
      </c>
      <c r="H13" s="41">
        <f t="shared" si="2"/>
        <v>483</v>
      </c>
      <c r="I13" s="41">
        <f t="shared" si="3"/>
        <v>363</v>
      </c>
      <c r="J13" s="41">
        <f t="shared" si="4"/>
        <v>846</v>
      </c>
      <c r="K13" s="41">
        <v>5</v>
      </c>
      <c r="L13" s="41">
        <v>46</v>
      </c>
      <c r="M13" s="41">
        <f t="shared" si="5"/>
        <v>51</v>
      </c>
      <c r="N13" s="41">
        <f t="shared" si="6"/>
        <v>488</v>
      </c>
      <c r="O13" s="41">
        <f t="shared" si="7"/>
        <v>409</v>
      </c>
      <c r="P13" s="41">
        <f t="shared" si="8"/>
        <v>897</v>
      </c>
    </row>
    <row r="14" spans="1:16" s="133" customFormat="1" ht="18.75" customHeight="1" x14ac:dyDescent="0.2">
      <c r="A14" s="116" t="s">
        <v>34</v>
      </c>
      <c r="B14" s="41">
        <v>1551</v>
      </c>
      <c r="C14" s="41">
        <v>781</v>
      </c>
      <c r="D14" s="41">
        <f t="shared" si="0"/>
        <v>2332</v>
      </c>
      <c r="E14" s="41">
        <v>389</v>
      </c>
      <c r="F14" s="41">
        <v>474</v>
      </c>
      <c r="G14" s="41">
        <f t="shared" si="1"/>
        <v>863</v>
      </c>
      <c r="H14" s="41">
        <f t="shared" si="2"/>
        <v>1940</v>
      </c>
      <c r="I14" s="41">
        <f t="shared" si="3"/>
        <v>1255</v>
      </c>
      <c r="J14" s="41">
        <f t="shared" si="4"/>
        <v>3195</v>
      </c>
      <c r="K14" s="41">
        <v>73</v>
      </c>
      <c r="L14" s="41">
        <v>95</v>
      </c>
      <c r="M14" s="41">
        <f t="shared" si="5"/>
        <v>168</v>
      </c>
      <c r="N14" s="41">
        <f t="shared" si="6"/>
        <v>2013</v>
      </c>
      <c r="O14" s="41">
        <f t="shared" si="7"/>
        <v>1350</v>
      </c>
      <c r="P14" s="41">
        <f t="shared" si="8"/>
        <v>3363</v>
      </c>
    </row>
    <row r="15" spans="1:16" s="133" customFormat="1" ht="18.75" customHeight="1" x14ac:dyDescent="0.2">
      <c r="A15" s="116" t="s">
        <v>35</v>
      </c>
      <c r="B15" s="41">
        <v>1589</v>
      </c>
      <c r="C15" s="41">
        <v>442</v>
      </c>
      <c r="D15" s="41">
        <f t="shared" si="0"/>
        <v>2031</v>
      </c>
      <c r="E15" s="41">
        <v>351</v>
      </c>
      <c r="F15" s="41">
        <v>127</v>
      </c>
      <c r="G15" s="41">
        <f t="shared" si="1"/>
        <v>478</v>
      </c>
      <c r="H15" s="41">
        <f t="shared" si="2"/>
        <v>1940</v>
      </c>
      <c r="I15" s="41">
        <f t="shared" si="3"/>
        <v>569</v>
      </c>
      <c r="J15" s="41">
        <f t="shared" si="4"/>
        <v>2509</v>
      </c>
      <c r="K15" s="41">
        <v>112</v>
      </c>
      <c r="L15" s="41">
        <v>116</v>
      </c>
      <c r="M15" s="41">
        <f t="shared" si="5"/>
        <v>228</v>
      </c>
      <c r="N15" s="41">
        <f t="shared" si="6"/>
        <v>2052</v>
      </c>
      <c r="O15" s="41">
        <f t="shared" si="7"/>
        <v>685</v>
      </c>
      <c r="P15" s="41">
        <f t="shared" si="8"/>
        <v>2737</v>
      </c>
    </row>
    <row r="16" spans="1:16" s="133" customFormat="1" ht="18.75" customHeight="1" x14ac:dyDescent="0.2">
      <c r="A16" s="116" t="s">
        <v>36</v>
      </c>
      <c r="B16" s="41">
        <v>2153</v>
      </c>
      <c r="C16" s="41">
        <v>354</v>
      </c>
      <c r="D16" s="41">
        <f t="shared" si="0"/>
        <v>2507</v>
      </c>
      <c r="E16" s="41">
        <v>202</v>
      </c>
      <c r="F16" s="41">
        <v>231</v>
      </c>
      <c r="G16" s="41">
        <f t="shared" si="1"/>
        <v>433</v>
      </c>
      <c r="H16" s="41">
        <f t="shared" si="2"/>
        <v>2355</v>
      </c>
      <c r="I16" s="41">
        <f t="shared" si="3"/>
        <v>585</v>
      </c>
      <c r="J16" s="41">
        <f t="shared" si="4"/>
        <v>2940</v>
      </c>
      <c r="K16" s="41">
        <v>239</v>
      </c>
      <c r="L16" s="41">
        <v>120</v>
      </c>
      <c r="M16" s="41">
        <f t="shared" si="5"/>
        <v>359</v>
      </c>
      <c r="N16" s="41">
        <f t="shared" si="6"/>
        <v>2594</v>
      </c>
      <c r="O16" s="41">
        <f t="shared" si="7"/>
        <v>705</v>
      </c>
      <c r="P16" s="41">
        <f t="shared" si="8"/>
        <v>3299</v>
      </c>
    </row>
    <row r="17" spans="1:16" s="133" customFormat="1" ht="18.75" customHeight="1" x14ac:dyDescent="0.2">
      <c r="A17" s="116" t="s">
        <v>490</v>
      </c>
      <c r="B17" s="41">
        <v>362</v>
      </c>
      <c r="C17" s="41">
        <v>24</v>
      </c>
      <c r="D17" s="41">
        <f t="shared" si="0"/>
        <v>386</v>
      </c>
      <c r="E17" s="41">
        <v>135</v>
      </c>
      <c r="F17" s="41">
        <v>61</v>
      </c>
      <c r="G17" s="41">
        <f t="shared" si="1"/>
        <v>196</v>
      </c>
      <c r="H17" s="41">
        <f t="shared" si="2"/>
        <v>497</v>
      </c>
      <c r="I17" s="41">
        <f t="shared" si="3"/>
        <v>85</v>
      </c>
      <c r="J17" s="41">
        <f t="shared" si="4"/>
        <v>582</v>
      </c>
      <c r="K17" s="41">
        <v>26</v>
      </c>
      <c r="L17" s="41">
        <v>10</v>
      </c>
      <c r="M17" s="41">
        <f t="shared" si="5"/>
        <v>36</v>
      </c>
      <c r="N17" s="41">
        <f t="shared" si="6"/>
        <v>523</v>
      </c>
      <c r="O17" s="41">
        <f t="shared" si="7"/>
        <v>95</v>
      </c>
      <c r="P17" s="41">
        <f t="shared" si="8"/>
        <v>618</v>
      </c>
    </row>
    <row r="18" spans="1:16" s="133" customFormat="1" ht="18.75" customHeight="1" x14ac:dyDescent="0.2">
      <c r="A18" s="116" t="s">
        <v>37</v>
      </c>
      <c r="B18" s="41">
        <v>2250</v>
      </c>
      <c r="C18" s="41">
        <v>352</v>
      </c>
      <c r="D18" s="41">
        <f t="shared" si="0"/>
        <v>2602</v>
      </c>
      <c r="E18" s="41">
        <v>238</v>
      </c>
      <c r="F18" s="41">
        <v>154</v>
      </c>
      <c r="G18" s="41">
        <f t="shared" si="1"/>
        <v>392</v>
      </c>
      <c r="H18" s="41">
        <f t="shared" si="2"/>
        <v>2488</v>
      </c>
      <c r="I18" s="41">
        <f t="shared" si="3"/>
        <v>506</v>
      </c>
      <c r="J18" s="41">
        <f t="shared" si="4"/>
        <v>2994</v>
      </c>
      <c r="K18" s="41">
        <v>84</v>
      </c>
      <c r="L18" s="41">
        <v>242</v>
      </c>
      <c r="M18" s="41">
        <f t="shared" si="5"/>
        <v>326</v>
      </c>
      <c r="N18" s="41">
        <f t="shared" si="6"/>
        <v>2572</v>
      </c>
      <c r="O18" s="41">
        <f t="shared" si="7"/>
        <v>748</v>
      </c>
      <c r="P18" s="41">
        <f t="shared" si="8"/>
        <v>3320</v>
      </c>
    </row>
    <row r="19" spans="1:16" s="133" customFormat="1" ht="18.75" customHeight="1" x14ac:dyDescent="0.2">
      <c r="A19" s="116" t="s">
        <v>38</v>
      </c>
      <c r="B19" s="41">
        <v>2423</v>
      </c>
      <c r="C19" s="41">
        <v>455</v>
      </c>
      <c r="D19" s="41">
        <f t="shared" si="0"/>
        <v>2878</v>
      </c>
      <c r="E19" s="41">
        <v>424</v>
      </c>
      <c r="F19" s="41">
        <v>176</v>
      </c>
      <c r="G19" s="41">
        <f t="shared" si="1"/>
        <v>600</v>
      </c>
      <c r="H19" s="41">
        <f t="shared" si="2"/>
        <v>2847</v>
      </c>
      <c r="I19" s="41">
        <f t="shared" si="3"/>
        <v>631</v>
      </c>
      <c r="J19" s="41">
        <f t="shared" si="4"/>
        <v>3478</v>
      </c>
      <c r="K19" s="41">
        <v>123</v>
      </c>
      <c r="L19" s="41">
        <v>186</v>
      </c>
      <c r="M19" s="41">
        <f t="shared" si="5"/>
        <v>309</v>
      </c>
      <c r="N19" s="41">
        <f t="shared" si="6"/>
        <v>2970</v>
      </c>
      <c r="O19" s="41">
        <f t="shared" si="7"/>
        <v>817</v>
      </c>
      <c r="P19" s="41">
        <f t="shared" si="8"/>
        <v>3787</v>
      </c>
    </row>
    <row r="20" spans="1:16" s="133" customFormat="1" ht="18.75" customHeight="1" x14ac:dyDescent="0.2">
      <c r="A20" s="116" t="s">
        <v>39</v>
      </c>
      <c r="B20" s="41">
        <v>999</v>
      </c>
      <c r="C20" s="41">
        <v>203</v>
      </c>
      <c r="D20" s="41">
        <f t="shared" si="0"/>
        <v>1202</v>
      </c>
      <c r="E20" s="41">
        <v>74</v>
      </c>
      <c r="F20" s="41">
        <v>114</v>
      </c>
      <c r="G20" s="41">
        <f t="shared" si="1"/>
        <v>188</v>
      </c>
      <c r="H20" s="41">
        <f t="shared" si="2"/>
        <v>1073</v>
      </c>
      <c r="I20" s="41">
        <f t="shared" si="3"/>
        <v>317</v>
      </c>
      <c r="J20" s="41">
        <f t="shared" si="4"/>
        <v>1390</v>
      </c>
      <c r="K20" s="41">
        <v>16</v>
      </c>
      <c r="L20" s="41">
        <v>47</v>
      </c>
      <c r="M20" s="41">
        <f t="shared" si="5"/>
        <v>63</v>
      </c>
      <c r="N20" s="41">
        <f t="shared" si="6"/>
        <v>1089</v>
      </c>
      <c r="O20" s="41">
        <f t="shared" si="7"/>
        <v>364</v>
      </c>
      <c r="P20" s="41">
        <f t="shared" si="8"/>
        <v>1453</v>
      </c>
    </row>
    <row r="21" spans="1:16" s="133" customFormat="1" ht="18.75" customHeight="1" x14ac:dyDescent="0.2">
      <c r="A21" s="117" t="s">
        <v>40</v>
      </c>
      <c r="B21" s="41">
        <v>1022</v>
      </c>
      <c r="C21" s="41">
        <v>318</v>
      </c>
      <c r="D21" s="41">
        <f t="shared" si="0"/>
        <v>1340</v>
      </c>
      <c r="E21" s="41">
        <v>30</v>
      </c>
      <c r="F21" s="41">
        <v>0</v>
      </c>
      <c r="G21" s="41">
        <f t="shared" si="1"/>
        <v>30</v>
      </c>
      <c r="H21" s="41">
        <f t="shared" si="2"/>
        <v>1052</v>
      </c>
      <c r="I21" s="41">
        <f t="shared" si="3"/>
        <v>318</v>
      </c>
      <c r="J21" s="41">
        <f t="shared" si="4"/>
        <v>1370</v>
      </c>
      <c r="K21" s="41">
        <v>26</v>
      </c>
      <c r="L21" s="41">
        <v>105</v>
      </c>
      <c r="M21" s="41">
        <f t="shared" si="5"/>
        <v>131</v>
      </c>
      <c r="N21" s="41">
        <f t="shared" si="6"/>
        <v>1078</v>
      </c>
      <c r="O21" s="41">
        <f t="shared" si="7"/>
        <v>423</v>
      </c>
      <c r="P21" s="41">
        <f t="shared" si="8"/>
        <v>1501</v>
      </c>
    </row>
    <row r="22" spans="1:16" s="133" customFormat="1" ht="18.75" customHeight="1" x14ac:dyDescent="0.2">
      <c r="A22" s="117" t="s">
        <v>41</v>
      </c>
      <c r="B22" s="41">
        <v>261</v>
      </c>
      <c r="C22" s="41">
        <v>30</v>
      </c>
      <c r="D22" s="41">
        <f t="shared" si="0"/>
        <v>291</v>
      </c>
      <c r="E22" s="41">
        <v>0</v>
      </c>
      <c r="F22" s="41">
        <v>62</v>
      </c>
      <c r="G22" s="41">
        <f t="shared" si="1"/>
        <v>62</v>
      </c>
      <c r="H22" s="41">
        <f t="shared" si="2"/>
        <v>261</v>
      </c>
      <c r="I22" s="41">
        <f t="shared" si="3"/>
        <v>92</v>
      </c>
      <c r="J22" s="41">
        <f t="shared" si="4"/>
        <v>353</v>
      </c>
      <c r="K22" s="41">
        <v>72</v>
      </c>
      <c r="L22" s="41">
        <v>10</v>
      </c>
      <c r="M22" s="41">
        <f t="shared" si="5"/>
        <v>82</v>
      </c>
      <c r="N22" s="41">
        <f t="shared" si="6"/>
        <v>333</v>
      </c>
      <c r="O22" s="41">
        <f t="shared" si="7"/>
        <v>102</v>
      </c>
      <c r="P22" s="41">
        <f t="shared" si="8"/>
        <v>435</v>
      </c>
    </row>
    <row r="23" spans="1:16" s="133" customFormat="1" ht="18.75" customHeight="1" x14ac:dyDescent="0.2">
      <c r="A23" s="116" t="s">
        <v>42</v>
      </c>
      <c r="B23" s="41">
        <v>406</v>
      </c>
      <c r="C23" s="41">
        <v>94</v>
      </c>
      <c r="D23" s="41">
        <f t="shared" si="0"/>
        <v>500</v>
      </c>
      <c r="E23" s="41">
        <v>70</v>
      </c>
      <c r="F23" s="41">
        <v>44</v>
      </c>
      <c r="G23" s="41">
        <f t="shared" si="1"/>
        <v>114</v>
      </c>
      <c r="H23" s="41">
        <f t="shared" si="2"/>
        <v>476</v>
      </c>
      <c r="I23" s="41">
        <f t="shared" si="3"/>
        <v>138</v>
      </c>
      <c r="J23" s="41">
        <f t="shared" si="4"/>
        <v>614</v>
      </c>
      <c r="K23" s="41">
        <v>33</v>
      </c>
      <c r="L23" s="41">
        <v>59</v>
      </c>
      <c r="M23" s="41">
        <f t="shared" si="5"/>
        <v>92</v>
      </c>
      <c r="N23" s="41">
        <f t="shared" si="6"/>
        <v>509</v>
      </c>
      <c r="O23" s="41">
        <f t="shared" si="7"/>
        <v>197</v>
      </c>
      <c r="P23" s="41">
        <f t="shared" si="8"/>
        <v>706</v>
      </c>
    </row>
    <row r="24" spans="1:16" s="133" customFormat="1" ht="18.75" customHeight="1" x14ac:dyDescent="0.2">
      <c r="A24" s="116" t="s">
        <v>43</v>
      </c>
      <c r="B24" s="41">
        <v>8782</v>
      </c>
      <c r="C24" s="41">
        <v>3204</v>
      </c>
      <c r="D24" s="41">
        <f t="shared" si="0"/>
        <v>11986</v>
      </c>
      <c r="E24" s="41">
        <v>1484</v>
      </c>
      <c r="F24" s="41">
        <v>1164</v>
      </c>
      <c r="G24" s="41">
        <f t="shared" si="1"/>
        <v>2648</v>
      </c>
      <c r="H24" s="41">
        <f t="shared" si="2"/>
        <v>10266</v>
      </c>
      <c r="I24" s="41">
        <f t="shared" si="3"/>
        <v>4368</v>
      </c>
      <c r="J24" s="41">
        <f t="shared" si="4"/>
        <v>14634</v>
      </c>
      <c r="K24" s="41">
        <v>561</v>
      </c>
      <c r="L24" s="41">
        <v>755</v>
      </c>
      <c r="M24" s="41">
        <f t="shared" si="5"/>
        <v>1316</v>
      </c>
      <c r="N24" s="41">
        <f t="shared" si="6"/>
        <v>10827</v>
      </c>
      <c r="O24" s="41">
        <f t="shared" si="7"/>
        <v>5123</v>
      </c>
      <c r="P24" s="41">
        <f t="shared" si="8"/>
        <v>15950</v>
      </c>
    </row>
    <row r="25" spans="1:16" s="133" customFormat="1" ht="18.75" customHeight="1" thickBot="1" x14ac:dyDescent="0.25">
      <c r="A25" s="125" t="s">
        <v>0</v>
      </c>
      <c r="B25" s="130">
        <f>SUM(B9:B24)</f>
        <v>23028</v>
      </c>
      <c r="C25" s="130">
        <f t="shared" ref="C25:P25" si="9">SUM(C9:C24)</f>
        <v>6717</v>
      </c>
      <c r="D25" s="130">
        <f t="shared" si="9"/>
        <v>29745</v>
      </c>
      <c r="E25" s="130">
        <f t="shared" si="9"/>
        <v>3463</v>
      </c>
      <c r="F25" s="130">
        <f t="shared" si="9"/>
        <v>2683</v>
      </c>
      <c r="G25" s="130">
        <f t="shared" si="9"/>
        <v>6146</v>
      </c>
      <c r="H25" s="130">
        <f t="shared" si="9"/>
        <v>26491</v>
      </c>
      <c r="I25" s="130">
        <f t="shared" si="9"/>
        <v>9400</v>
      </c>
      <c r="J25" s="130">
        <f t="shared" si="9"/>
        <v>35891</v>
      </c>
      <c r="K25" s="130">
        <f t="shared" si="9"/>
        <v>1389</v>
      </c>
      <c r="L25" s="130">
        <f t="shared" si="9"/>
        <v>1866</v>
      </c>
      <c r="M25" s="130">
        <f t="shared" si="9"/>
        <v>3255</v>
      </c>
      <c r="N25" s="130">
        <f t="shared" si="9"/>
        <v>27880</v>
      </c>
      <c r="O25" s="130">
        <f t="shared" si="9"/>
        <v>11266</v>
      </c>
      <c r="P25" s="130">
        <f t="shared" si="9"/>
        <v>39146</v>
      </c>
    </row>
    <row r="26" spans="1:16" ht="13.5" thickTop="1" x14ac:dyDescent="0.2">
      <c r="A26" s="24" t="s">
        <v>302</v>
      </c>
    </row>
    <row r="27" spans="1:16" x14ac:dyDescent="0.2">
      <c r="A27" s="24" t="s">
        <v>346</v>
      </c>
    </row>
  </sheetData>
  <mergeCells count="4">
    <mergeCell ref="A2:P2"/>
    <mergeCell ref="A4:P4"/>
    <mergeCell ref="K6:M7"/>
    <mergeCell ref="O6:O7"/>
  </mergeCells>
  <pageMargins left="0.7" right="0.7" top="0.75" bottom="0.75" header="0.3" footer="0.3"/>
  <pageSetup paperSize="281" scale="83" orientation="landscape" horizontalDpi="300" verticalDpi="300" r:id="rId1"/>
  <headerFooter alignWithMargins="0">
    <oddFooter>&amp;C34</oddFooter>
  </headerFooter>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tabColor rgb="FF003300"/>
    <pageSetUpPr fitToPage="1"/>
  </sheetPr>
  <dimension ref="A1:P27"/>
  <sheetViews>
    <sheetView showGridLines="0" zoomScale="85" zoomScaleNormal="85" workbookViewId="0"/>
  </sheetViews>
  <sheetFormatPr baseColWidth="10" defaultRowHeight="12.75" x14ac:dyDescent="0.2"/>
  <cols>
    <col min="1" max="1" width="32.140625" style="2" customWidth="1"/>
    <col min="2" max="3" width="10.42578125" style="2" customWidth="1"/>
    <col min="4" max="4" width="8.5703125" style="2" customWidth="1"/>
    <col min="5" max="6" width="10.42578125" style="2" customWidth="1"/>
    <col min="7" max="7" width="8.5703125" style="2" customWidth="1"/>
    <col min="8" max="9" width="10.42578125" style="2" customWidth="1"/>
    <col min="10" max="10" width="8.5703125" style="2" customWidth="1"/>
    <col min="11" max="11" width="11" style="2" customWidth="1"/>
    <col min="12" max="12" width="10.7109375" style="2" customWidth="1"/>
    <col min="13" max="13" width="8.5703125" style="2" customWidth="1"/>
    <col min="14" max="15" width="10.42578125" style="2" customWidth="1"/>
    <col min="16" max="16" width="8.5703125" style="2" customWidth="1"/>
    <col min="17" max="16384" width="11.42578125" style="2"/>
  </cols>
  <sheetData>
    <row r="1" spans="1:16" ht="15.75" x14ac:dyDescent="0.25">
      <c r="A1" s="52" t="str">
        <f>'Cuadro 1'!A3</f>
        <v>Enero</v>
      </c>
    </row>
    <row r="2" spans="1:16" ht="18" customHeight="1" x14ac:dyDescent="0.25">
      <c r="A2" s="525" t="s">
        <v>320</v>
      </c>
      <c r="B2" s="518"/>
      <c r="C2" s="518"/>
      <c r="D2" s="518"/>
      <c r="E2" s="518"/>
      <c r="F2" s="518"/>
      <c r="G2" s="518"/>
      <c r="H2" s="518"/>
      <c r="I2" s="518"/>
      <c r="J2" s="518"/>
      <c r="K2" s="518"/>
      <c r="L2" s="518"/>
      <c r="M2" s="518"/>
      <c r="N2" s="518"/>
      <c r="O2" s="518"/>
      <c r="P2" s="518"/>
    </row>
    <row r="3" spans="1:16" ht="12.75" customHeight="1" x14ac:dyDescent="0.2"/>
    <row r="4" spans="1:16" ht="15.75" customHeight="1" x14ac:dyDescent="0.25">
      <c r="A4" s="525" t="s">
        <v>145</v>
      </c>
      <c r="B4" s="518"/>
      <c r="C4" s="518"/>
      <c r="D4" s="518"/>
      <c r="E4" s="518"/>
      <c r="F4" s="518"/>
      <c r="G4" s="518"/>
      <c r="H4" s="518"/>
      <c r="I4" s="518"/>
      <c r="J4" s="518"/>
      <c r="K4" s="518"/>
      <c r="L4" s="518"/>
      <c r="M4" s="518"/>
      <c r="N4" s="518"/>
      <c r="O4" s="518"/>
      <c r="P4" s="518"/>
    </row>
    <row r="5" spans="1:16" ht="13.5" customHeight="1" thickBot="1" x14ac:dyDescent="0.25"/>
    <row r="6" spans="1:16" s="133" customFormat="1" ht="16.5" customHeight="1" thickTop="1" x14ac:dyDescent="0.2">
      <c r="A6" s="118"/>
      <c r="B6" s="159" t="s">
        <v>22</v>
      </c>
      <c r="C6" s="159"/>
      <c r="D6" s="159"/>
      <c r="E6" s="159"/>
      <c r="F6" s="159"/>
      <c r="G6" s="159"/>
      <c r="H6" s="159"/>
      <c r="I6" s="159"/>
      <c r="J6" s="160"/>
      <c r="K6" s="537" t="s">
        <v>144</v>
      </c>
      <c r="L6" s="651"/>
      <c r="M6" s="487"/>
      <c r="N6" s="161"/>
      <c r="O6" s="604" t="s">
        <v>184</v>
      </c>
      <c r="P6" s="161"/>
    </row>
    <row r="7" spans="1:16" s="133" customFormat="1" ht="14.25" customHeight="1" x14ac:dyDescent="0.2">
      <c r="A7" s="119" t="s">
        <v>25</v>
      </c>
      <c r="B7" s="162" t="s">
        <v>1</v>
      </c>
      <c r="C7" s="163"/>
      <c r="D7" s="164"/>
      <c r="E7" s="162" t="s">
        <v>136</v>
      </c>
      <c r="F7" s="163"/>
      <c r="G7" s="164"/>
      <c r="H7" s="162" t="s">
        <v>0</v>
      </c>
      <c r="I7" s="163"/>
      <c r="J7" s="164"/>
      <c r="K7" s="607"/>
      <c r="L7" s="652"/>
      <c r="M7" s="582"/>
      <c r="N7" s="166"/>
      <c r="O7" s="605"/>
      <c r="P7" s="143"/>
    </row>
    <row r="8" spans="1:16" s="133" customFormat="1" ht="15" customHeight="1" x14ac:dyDescent="0.2">
      <c r="A8" s="168"/>
      <c r="B8" s="167" t="s">
        <v>3</v>
      </c>
      <c r="C8" s="167" t="s">
        <v>4</v>
      </c>
      <c r="D8" s="140" t="s">
        <v>0</v>
      </c>
      <c r="E8" s="167" t="s">
        <v>3</v>
      </c>
      <c r="F8" s="167" t="s">
        <v>4</v>
      </c>
      <c r="G8" s="140" t="s">
        <v>0</v>
      </c>
      <c r="H8" s="167" t="s">
        <v>3</v>
      </c>
      <c r="I8" s="167" t="s">
        <v>4</v>
      </c>
      <c r="J8" s="140" t="s">
        <v>0</v>
      </c>
      <c r="K8" s="140" t="s">
        <v>3</v>
      </c>
      <c r="L8" s="140" t="s">
        <v>4</v>
      </c>
      <c r="M8" s="140" t="s">
        <v>0</v>
      </c>
      <c r="N8" s="140" t="s">
        <v>3</v>
      </c>
      <c r="O8" s="140" t="s">
        <v>4</v>
      </c>
      <c r="P8" s="141" t="s">
        <v>0</v>
      </c>
    </row>
    <row r="9" spans="1:16" s="133" customFormat="1" ht="18.75" customHeight="1" x14ac:dyDescent="0.2">
      <c r="A9" s="115" t="s">
        <v>29</v>
      </c>
      <c r="B9" s="41">
        <v>0</v>
      </c>
      <c r="C9" s="41">
        <v>0</v>
      </c>
      <c r="D9" s="41">
        <f>SUM(B9:C9)</f>
        <v>0</v>
      </c>
      <c r="E9" s="41">
        <v>0</v>
      </c>
      <c r="F9" s="41">
        <v>0</v>
      </c>
      <c r="G9" s="41">
        <f>SUM(E9:F9)</f>
        <v>0</v>
      </c>
      <c r="H9" s="41">
        <f>SUM(B9,E9)</f>
        <v>0</v>
      </c>
      <c r="I9" s="41">
        <f>SUM(C9,F9)</f>
        <v>0</v>
      </c>
      <c r="J9" s="41">
        <f>SUM(H9:I9)</f>
        <v>0</v>
      </c>
      <c r="K9" s="41">
        <v>0</v>
      </c>
      <c r="L9" s="41">
        <v>0</v>
      </c>
      <c r="M9" s="41">
        <f>SUM(K9:L9)</f>
        <v>0</v>
      </c>
      <c r="N9" s="41">
        <f>SUM(K9,H9)</f>
        <v>0</v>
      </c>
      <c r="O9" s="41">
        <f>SUM(L9,I9)</f>
        <v>0</v>
      </c>
      <c r="P9" s="41">
        <f>SUM(N9:O9)</f>
        <v>0</v>
      </c>
    </row>
    <row r="10" spans="1:16" s="133" customFormat="1" ht="18.75" customHeight="1" x14ac:dyDescent="0.2">
      <c r="A10" s="116" t="s">
        <v>30</v>
      </c>
      <c r="B10" s="41">
        <v>2</v>
      </c>
      <c r="C10" s="41">
        <v>52</v>
      </c>
      <c r="D10" s="41">
        <f t="shared" ref="D10:D24" si="0">SUM(B10:C10)</f>
        <v>54</v>
      </c>
      <c r="E10" s="41">
        <v>0</v>
      </c>
      <c r="F10" s="41">
        <v>0</v>
      </c>
      <c r="G10" s="41">
        <f t="shared" ref="G10:G24" si="1">SUM(E10:F10)</f>
        <v>0</v>
      </c>
      <c r="H10" s="41">
        <f t="shared" ref="H10:I24" si="2">SUM(B10,E10)</f>
        <v>2</v>
      </c>
      <c r="I10" s="41">
        <f t="shared" si="2"/>
        <v>52</v>
      </c>
      <c r="J10" s="41">
        <f t="shared" ref="J10:J24" si="3">SUM(H10:I10)</f>
        <v>54</v>
      </c>
      <c r="K10" s="41">
        <v>99</v>
      </c>
      <c r="L10" s="41">
        <v>157</v>
      </c>
      <c r="M10" s="41">
        <f t="shared" ref="M10:M24" si="4">SUM(K10:L10)</f>
        <v>256</v>
      </c>
      <c r="N10" s="41">
        <f t="shared" ref="N10:O24" si="5">SUM(K10,H10)</f>
        <v>101</v>
      </c>
      <c r="O10" s="41">
        <f t="shared" si="5"/>
        <v>209</v>
      </c>
      <c r="P10" s="41">
        <f t="shared" ref="P10:P24" si="6">SUM(N10:O10)</f>
        <v>310</v>
      </c>
    </row>
    <row r="11" spans="1:16" s="133" customFormat="1" ht="18.75" customHeight="1" x14ac:dyDescent="0.2">
      <c r="A11" s="116" t="s">
        <v>31</v>
      </c>
      <c r="B11" s="41">
        <v>0</v>
      </c>
      <c r="C11" s="41">
        <v>0</v>
      </c>
      <c r="D11" s="41">
        <f t="shared" si="0"/>
        <v>0</v>
      </c>
      <c r="E11" s="41">
        <v>0</v>
      </c>
      <c r="F11" s="41">
        <v>0</v>
      </c>
      <c r="G11" s="41">
        <f t="shared" si="1"/>
        <v>0</v>
      </c>
      <c r="H11" s="41">
        <f t="shared" si="2"/>
        <v>0</v>
      </c>
      <c r="I11" s="41">
        <f t="shared" si="2"/>
        <v>0</v>
      </c>
      <c r="J11" s="41">
        <f t="shared" si="3"/>
        <v>0</v>
      </c>
      <c r="K11" s="41">
        <v>0</v>
      </c>
      <c r="L11" s="41">
        <v>0</v>
      </c>
      <c r="M11" s="41">
        <f t="shared" si="4"/>
        <v>0</v>
      </c>
      <c r="N11" s="41">
        <f t="shared" si="5"/>
        <v>0</v>
      </c>
      <c r="O11" s="41">
        <f t="shared" si="5"/>
        <v>0</v>
      </c>
      <c r="P11" s="41">
        <f t="shared" si="6"/>
        <v>0</v>
      </c>
    </row>
    <row r="12" spans="1:16" s="133" customFormat="1" ht="18.75" customHeight="1" x14ac:dyDescent="0.2">
      <c r="A12" s="116" t="s">
        <v>32</v>
      </c>
      <c r="B12" s="41">
        <v>0</v>
      </c>
      <c r="C12" s="41">
        <v>0</v>
      </c>
      <c r="D12" s="41">
        <f t="shared" si="0"/>
        <v>0</v>
      </c>
      <c r="E12" s="41">
        <v>0</v>
      </c>
      <c r="F12" s="41">
        <v>0</v>
      </c>
      <c r="G12" s="41">
        <f t="shared" si="1"/>
        <v>0</v>
      </c>
      <c r="H12" s="41">
        <f t="shared" si="2"/>
        <v>0</v>
      </c>
      <c r="I12" s="41">
        <f t="shared" si="2"/>
        <v>0</v>
      </c>
      <c r="J12" s="41">
        <f t="shared" si="3"/>
        <v>0</v>
      </c>
      <c r="K12" s="41">
        <v>86</v>
      </c>
      <c r="L12" s="41">
        <v>230</v>
      </c>
      <c r="M12" s="41">
        <f t="shared" si="4"/>
        <v>316</v>
      </c>
      <c r="N12" s="41">
        <f t="shared" si="5"/>
        <v>86</v>
      </c>
      <c r="O12" s="41">
        <f t="shared" si="5"/>
        <v>230</v>
      </c>
      <c r="P12" s="41">
        <f t="shared" si="6"/>
        <v>316</v>
      </c>
    </row>
    <row r="13" spans="1:16" s="133" customFormat="1" ht="18.75" customHeight="1" x14ac:dyDescent="0.2">
      <c r="A13" s="116" t="s">
        <v>33</v>
      </c>
      <c r="B13" s="41">
        <v>0</v>
      </c>
      <c r="C13" s="41">
        <v>0</v>
      </c>
      <c r="D13" s="41">
        <f t="shared" si="0"/>
        <v>0</v>
      </c>
      <c r="E13" s="41">
        <v>0</v>
      </c>
      <c r="F13" s="41">
        <v>0</v>
      </c>
      <c r="G13" s="41">
        <f t="shared" si="1"/>
        <v>0</v>
      </c>
      <c r="H13" s="41">
        <f t="shared" si="2"/>
        <v>0</v>
      </c>
      <c r="I13" s="41">
        <f t="shared" si="2"/>
        <v>0</v>
      </c>
      <c r="J13" s="41">
        <f t="shared" si="3"/>
        <v>0</v>
      </c>
      <c r="K13" s="41">
        <v>0</v>
      </c>
      <c r="L13" s="41">
        <v>0</v>
      </c>
      <c r="M13" s="41">
        <f t="shared" si="4"/>
        <v>0</v>
      </c>
      <c r="N13" s="41">
        <f t="shared" si="5"/>
        <v>0</v>
      </c>
      <c r="O13" s="41">
        <f t="shared" si="5"/>
        <v>0</v>
      </c>
      <c r="P13" s="41">
        <f t="shared" si="6"/>
        <v>0</v>
      </c>
    </row>
    <row r="14" spans="1:16" s="133" customFormat="1" ht="18.75" customHeight="1" x14ac:dyDescent="0.2">
      <c r="A14" s="116" t="s">
        <v>34</v>
      </c>
      <c r="B14" s="41">
        <v>60</v>
      </c>
      <c r="C14" s="41">
        <v>0</v>
      </c>
      <c r="D14" s="41">
        <f t="shared" si="0"/>
        <v>60</v>
      </c>
      <c r="E14" s="41">
        <v>25</v>
      </c>
      <c r="F14" s="41">
        <v>0</v>
      </c>
      <c r="G14" s="41">
        <f t="shared" si="1"/>
        <v>25</v>
      </c>
      <c r="H14" s="41">
        <f t="shared" si="2"/>
        <v>85</v>
      </c>
      <c r="I14" s="41">
        <f t="shared" si="2"/>
        <v>0</v>
      </c>
      <c r="J14" s="41">
        <f t="shared" si="3"/>
        <v>85</v>
      </c>
      <c r="K14" s="41">
        <v>44</v>
      </c>
      <c r="L14" s="41">
        <v>112</v>
      </c>
      <c r="M14" s="41">
        <f t="shared" si="4"/>
        <v>156</v>
      </c>
      <c r="N14" s="41">
        <f t="shared" si="5"/>
        <v>129</v>
      </c>
      <c r="O14" s="41">
        <f t="shared" si="5"/>
        <v>112</v>
      </c>
      <c r="P14" s="41">
        <f t="shared" si="6"/>
        <v>241</v>
      </c>
    </row>
    <row r="15" spans="1:16" s="133" customFormat="1" ht="18.75" customHeight="1" x14ac:dyDescent="0.2">
      <c r="A15" s="116" t="s">
        <v>35</v>
      </c>
      <c r="B15" s="41">
        <v>81</v>
      </c>
      <c r="C15" s="41">
        <v>0</v>
      </c>
      <c r="D15" s="41">
        <f t="shared" si="0"/>
        <v>81</v>
      </c>
      <c r="E15" s="41">
        <v>0</v>
      </c>
      <c r="F15" s="41">
        <v>0</v>
      </c>
      <c r="G15" s="41">
        <f t="shared" si="1"/>
        <v>0</v>
      </c>
      <c r="H15" s="41">
        <f t="shared" si="2"/>
        <v>81</v>
      </c>
      <c r="I15" s="41">
        <f t="shared" si="2"/>
        <v>0</v>
      </c>
      <c r="J15" s="41">
        <f t="shared" si="3"/>
        <v>81</v>
      </c>
      <c r="K15" s="41">
        <v>30</v>
      </c>
      <c r="L15" s="41">
        <v>78</v>
      </c>
      <c r="M15" s="41">
        <f t="shared" si="4"/>
        <v>108</v>
      </c>
      <c r="N15" s="41">
        <f t="shared" si="5"/>
        <v>111</v>
      </c>
      <c r="O15" s="41">
        <f t="shared" si="5"/>
        <v>78</v>
      </c>
      <c r="P15" s="41">
        <f t="shared" si="6"/>
        <v>189</v>
      </c>
    </row>
    <row r="16" spans="1:16" s="133" customFormat="1" ht="18.75" customHeight="1" x14ac:dyDescent="0.2">
      <c r="A16" s="116" t="s">
        <v>36</v>
      </c>
      <c r="B16" s="41">
        <v>64</v>
      </c>
      <c r="C16" s="41">
        <v>76</v>
      </c>
      <c r="D16" s="41">
        <f t="shared" si="0"/>
        <v>140</v>
      </c>
      <c r="E16" s="41">
        <v>120</v>
      </c>
      <c r="F16" s="41">
        <v>0</v>
      </c>
      <c r="G16" s="41">
        <f t="shared" si="1"/>
        <v>120</v>
      </c>
      <c r="H16" s="41">
        <f t="shared" si="2"/>
        <v>184</v>
      </c>
      <c r="I16" s="41">
        <f t="shared" si="2"/>
        <v>76</v>
      </c>
      <c r="J16" s="41">
        <f t="shared" si="3"/>
        <v>260</v>
      </c>
      <c r="K16" s="41">
        <v>87</v>
      </c>
      <c r="L16" s="41">
        <v>369</v>
      </c>
      <c r="M16" s="41">
        <f t="shared" si="4"/>
        <v>456</v>
      </c>
      <c r="N16" s="41">
        <f t="shared" si="5"/>
        <v>271</v>
      </c>
      <c r="O16" s="41">
        <f t="shared" si="5"/>
        <v>445</v>
      </c>
      <c r="P16" s="41">
        <f t="shared" si="6"/>
        <v>716</v>
      </c>
    </row>
    <row r="17" spans="1:16" s="133" customFormat="1" ht="18.75" customHeight="1" x14ac:dyDescent="0.2">
      <c r="A17" s="116" t="s">
        <v>490</v>
      </c>
      <c r="B17" s="41">
        <v>0</v>
      </c>
      <c r="C17" s="41">
        <v>0</v>
      </c>
      <c r="D17" s="41">
        <f t="shared" si="0"/>
        <v>0</v>
      </c>
      <c r="E17" s="41">
        <v>0</v>
      </c>
      <c r="F17" s="41">
        <v>0</v>
      </c>
      <c r="G17" s="41">
        <f t="shared" si="1"/>
        <v>0</v>
      </c>
      <c r="H17" s="41">
        <f t="shared" si="2"/>
        <v>0</v>
      </c>
      <c r="I17" s="41">
        <f t="shared" si="2"/>
        <v>0</v>
      </c>
      <c r="J17" s="41">
        <f t="shared" si="3"/>
        <v>0</v>
      </c>
      <c r="K17" s="41">
        <v>0</v>
      </c>
      <c r="L17" s="41">
        <v>0</v>
      </c>
      <c r="M17" s="41">
        <f t="shared" si="4"/>
        <v>0</v>
      </c>
      <c r="N17" s="41">
        <f t="shared" si="5"/>
        <v>0</v>
      </c>
      <c r="O17" s="41">
        <f t="shared" si="5"/>
        <v>0</v>
      </c>
      <c r="P17" s="41">
        <f t="shared" si="6"/>
        <v>0</v>
      </c>
    </row>
    <row r="18" spans="1:16" s="133" customFormat="1" ht="18.75" customHeight="1" x14ac:dyDescent="0.2">
      <c r="A18" s="116" t="s">
        <v>37</v>
      </c>
      <c r="B18" s="41">
        <v>132</v>
      </c>
      <c r="C18" s="41">
        <v>399</v>
      </c>
      <c r="D18" s="41">
        <f t="shared" si="0"/>
        <v>531</v>
      </c>
      <c r="E18" s="41">
        <v>27</v>
      </c>
      <c r="F18" s="41">
        <v>29</v>
      </c>
      <c r="G18" s="41">
        <f t="shared" si="1"/>
        <v>56</v>
      </c>
      <c r="H18" s="41">
        <f t="shared" si="2"/>
        <v>159</v>
      </c>
      <c r="I18" s="41">
        <f t="shared" si="2"/>
        <v>428</v>
      </c>
      <c r="J18" s="41">
        <f t="shared" si="3"/>
        <v>587</v>
      </c>
      <c r="K18" s="41">
        <v>360</v>
      </c>
      <c r="L18" s="41">
        <v>1167</v>
      </c>
      <c r="M18" s="41">
        <f t="shared" si="4"/>
        <v>1527</v>
      </c>
      <c r="N18" s="41">
        <f t="shared" si="5"/>
        <v>519</v>
      </c>
      <c r="O18" s="41">
        <f t="shared" si="5"/>
        <v>1595</v>
      </c>
      <c r="P18" s="41">
        <f t="shared" si="6"/>
        <v>2114</v>
      </c>
    </row>
    <row r="19" spans="1:16" s="133" customFormat="1" ht="18.75" customHeight="1" x14ac:dyDescent="0.2">
      <c r="A19" s="116" t="s">
        <v>38</v>
      </c>
      <c r="B19" s="41">
        <v>84</v>
      </c>
      <c r="C19" s="41">
        <v>204</v>
      </c>
      <c r="D19" s="41">
        <f t="shared" si="0"/>
        <v>288</v>
      </c>
      <c r="E19" s="41">
        <v>0</v>
      </c>
      <c r="F19" s="41">
        <v>25</v>
      </c>
      <c r="G19" s="41">
        <f t="shared" si="1"/>
        <v>25</v>
      </c>
      <c r="H19" s="41">
        <f t="shared" si="2"/>
        <v>84</v>
      </c>
      <c r="I19" s="41">
        <f t="shared" si="2"/>
        <v>229</v>
      </c>
      <c r="J19" s="41">
        <f t="shared" si="3"/>
        <v>313</v>
      </c>
      <c r="K19" s="41">
        <v>309</v>
      </c>
      <c r="L19" s="41">
        <v>838</v>
      </c>
      <c r="M19" s="41">
        <f t="shared" si="4"/>
        <v>1147</v>
      </c>
      <c r="N19" s="41">
        <f t="shared" si="5"/>
        <v>393</v>
      </c>
      <c r="O19" s="41">
        <f t="shared" si="5"/>
        <v>1067</v>
      </c>
      <c r="P19" s="41">
        <f t="shared" si="6"/>
        <v>1460</v>
      </c>
    </row>
    <row r="20" spans="1:16" s="133" customFormat="1" ht="18.75" customHeight="1" x14ac:dyDescent="0.2">
      <c r="A20" s="116" t="s">
        <v>39</v>
      </c>
      <c r="B20" s="41">
        <v>60</v>
      </c>
      <c r="C20" s="41">
        <v>108</v>
      </c>
      <c r="D20" s="41">
        <f t="shared" si="0"/>
        <v>168</v>
      </c>
      <c r="E20" s="41">
        <v>1</v>
      </c>
      <c r="F20" s="41">
        <v>37</v>
      </c>
      <c r="G20" s="41">
        <f t="shared" si="1"/>
        <v>38</v>
      </c>
      <c r="H20" s="41">
        <f t="shared" si="2"/>
        <v>61</v>
      </c>
      <c r="I20" s="41">
        <f t="shared" si="2"/>
        <v>145</v>
      </c>
      <c r="J20" s="41">
        <f t="shared" si="3"/>
        <v>206</v>
      </c>
      <c r="K20" s="41">
        <v>102</v>
      </c>
      <c r="L20" s="41">
        <v>243</v>
      </c>
      <c r="M20" s="41">
        <f t="shared" si="4"/>
        <v>345</v>
      </c>
      <c r="N20" s="41">
        <f t="shared" si="5"/>
        <v>163</v>
      </c>
      <c r="O20" s="41">
        <f t="shared" si="5"/>
        <v>388</v>
      </c>
      <c r="P20" s="41">
        <f t="shared" si="6"/>
        <v>551</v>
      </c>
    </row>
    <row r="21" spans="1:16" s="133" customFormat="1" ht="18.75" customHeight="1" x14ac:dyDescent="0.2">
      <c r="A21" s="117" t="s">
        <v>40</v>
      </c>
      <c r="B21" s="41">
        <v>0</v>
      </c>
      <c r="C21" s="41">
        <v>67</v>
      </c>
      <c r="D21" s="41">
        <f t="shared" si="0"/>
        <v>67</v>
      </c>
      <c r="E21" s="41">
        <v>11</v>
      </c>
      <c r="F21" s="41">
        <v>3</v>
      </c>
      <c r="G21" s="41">
        <f t="shared" si="1"/>
        <v>14</v>
      </c>
      <c r="H21" s="41">
        <f t="shared" si="2"/>
        <v>11</v>
      </c>
      <c r="I21" s="41">
        <f t="shared" si="2"/>
        <v>70</v>
      </c>
      <c r="J21" s="41">
        <f t="shared" si="3"/>
        <v>81</v>
      </c>
      <c r="K21" s="41">
        <v>7</v>
      </c>
      <c r="L21" s="41">
        <v>102</v>
      </c>
      <c r="M21" s="41">
        <f t="shared" si="4"/>
        <v>109</v>
      </c>
      <c r="N21" s="41">
        <f t="shared" si="5"/>
        <v>18</v>
      </c>
      <c r="O21" s="41">
        <f t="shared" si="5"/>
        <v>172</v>
      </c>
      <c r="P21" s="41">
        <f t="shared" si="6"/>
        <v>190</v>
      </c>
    </row>
    <row r="22" spans="1:16" s="133" customFormat="1" ht="18.75" customHeight="1" x14ac:dyDescent="0.2">
      <c r="A22" s="117" t="s">
        <v>41</v>
      </c>
      <c r="B22" s="41">
        <v>0</v>
      </c>
      <c r="C22" s="41">
        <v>0</v>
      </c>
      <c r="D22" s="41">
        <f t="shared" si="0"/>
        <v>0</v>
      </c>
      <c r="E22" s="41">
        <v>0</v>
      </c>
      <c r="F22" s="41">
        <v>0</v>
      </c>
      <c r="G22" s="41">
        <f t="shared" si="1"/>
        <v>0</v>
      </c>
      <c r="H22" s="41">
        <f t="shared" si="2"/>
        <v>0</v>
      </c>
      <c r="I22" s="41">
        <f t="shared" si="2"/>
        <v>0</v>
      </c>
      <c r="J22" s="41">
        <f t="shared" si="3"/>
        <v>0</v>
      </c>
      <c r="K22" s="41">
        <v>0</v>
      </c>
      <c r="L22" s="41">
        <v>0</v>
      </c>
      <c r="M22" s="41">
        <f t="shared" si="4"/>
        <v>0</v>
      </c>
      <c r="N22" s="41">
        <f t="shared" si="5"/>
        <v>0</v>
      </c>
      <c r="O22" s="41">
        <f t="shared" si="5"/>
        <v>0</v>
      </c>
      <c r="P22" s="41">
        <f t="shared" si="6"/>
        <v>0</v>
      </c>
    </row>
    <row r="23" spans="1:16" s="133" customFormat="1" ht="18.75" customHeight="1" x14ac:dyDescent="0.2">
      <c r="A23" s="116" t="s">
        <v>42</v>
      </c>
      <c r="B23" s="41">
        <v>0</v>
      </c>
      <c r="C23" s="41">
        <v>0</v>
      </c>
      <c r="D23" s="41">
        <f t="shared" si="0"/>
        <v>0</v>
      </c>
      <c r="E23" s="41">
        <v>0</v>
      </c>
      <c r="F23" s="41">
        <v>0</v>
      </c>
      <c r="G23" s="41">
        <f t="shared" si="1"/>
        <v>0</v>
      </c>
      <c r="H23" s="41">
        <f t="shared" si="2"/>
        <v>0</v>
      </c>
      <c r="I23" s="41">
        <f t="shared" si="2"/>
        <v>0</v>
      </c>
      <c r="J23" s="41">
        <f t="shared" si="3"/>
        <v>0</v>
      </c>
      <c r="K23" s="41">
        <v>0</v>
      </c>
      <c r="L23" s="41">
        <v>0</v>
      </c>
      <c r="M23" s="41">
        <f t="shared" si="4"/>
        <v>0</v>
      </c>
      <c r="N23" s="41">
        <f t="shared" si="5"/>
        <v>0</v>
      </c>
      <c r="O23" s="41">
        <f t="shared" si="5"/>
        <v>0</v>
      </c>
      <c r="P23" s="41">
        <f t="shared" si="6"/>
        <v>0</v>
      </c>
    </row>
    <row r="24" spans="1:16" s="133" customFormat="1" ht="18.75" customHeight="1" x14ac:dyDescent="0.2">
      <c r="A24" s="116" t="s">
        <v>43</v>
      </c>
      <c r="B24" s="41">
        <v>514</v>
      </c>
      <c r="C24" s="41">
        <v>844</v>
      </c>
      <c r="D24" s="41">
        <f t="shared" si="0"/>
        <v>1358</v>
      </c>
      <c r="E24" s="41">
        <v>308</v>
      </c>
      <c r="F24" s="41">
        <v>910</v>
      </c>
      <c r="G24" s="41">
        <f t="shared" si="1"/>
        <v>1218</v>
      </c>
      <c r="H24" s="41">
        <f t="shared" si="2"/>
        <v>822</v>
      </c>
      <c r="I24" s="41">
        <f t="shared" si="2"/>
        <v>1754</v>
      </c>
      <c r="J24" s="41">
        <f t="shared" si="3"/>
        <v>2576</v>
      </c>
      <c r="K24" s="41">
        <v>1165</v>
      </c>
      <c r="L24" s="41">
        <v>2451</v>
      </c>
      <c r="M24" s="41">
        <f t="shared" si="4"/>
        <v>3616</v>
      </c>
      <c r="N24" s="41">
        <f t="shared" si="5"/>
        <v>1987</v>
      </c>
      <c r="O24" s="41">
        <f t="shared" si="5"/>
        <v>4205</v>
      </c>
      <c r="P24" s="41">
        <f t="shared" si="6"/>
        <v>6192</v>
      </c>
    </row>
    <row r="25" spans="1:16" s="133" customFormat="1" ht="18.75" customHeight="1" thickBot="1" x14ac:dyDescent="0.25">
      <c r="A25" s="125" t="s">
        <v>0</v>
      </c>
      <c r="B25" s="130">
        <f>SUM(B9:B24)</f>
        <v>997</v>
      </c>
      <c r="C25" s="130">
        <f t="shared" ref="C25:P25" si="7">SUM(C9:C24)</f>
        <v>1750</v>
      </c>
      <c r="D25" s="130">
        <f t="shared" si="7"/>
        <v>2747</v>
      </c>
      <c r="E25" s="130">
        <f t="shared" si="7"/>
        <v>492</v>
      </c>
      <c r="F25" s="130">
        <f t="shared" si="7"/>
        <v>1004</v>
      </c>
      <c r="G25" s="130">
        <f t="shared" si="7"/>
        <v>1496</v>
      </c>
      <c r="H25" s="130">
        <f t="shared" si="7"/>
        <v>1489</v>
      </c>
      <c r="I25" s="130">
        <f t="shared" si="7"/>
        <v>2754</v>
      </c>
      <c r="J25" s="130">
        <f t="shared" si="7"/>
        <v>4243</v>
      </c>
      <c r="K25" s="130">
        <f t="shared" si="7"/>
        <v>2289</v>
      </c>
      <c r="L25" s="130">
        <f t="shared" si="7"/>
        <v>5747</v>
      </c>
      <c r="M25" s="130">
        <f t="shared" si="7"/>
        <v>8036</v>
      </c>
      <c r="N25" s="130">
        <f t="shared" si="7"/>
        <v>3778</v>
      </c>
      <c r="O25" s="130">
        <f t="shared" si="7"/>
        <v>8501</v>
      </c>
      <c r="P25" s="130">
        <f t="shared" si="7"/>
        <v>12279</v>
      </c>
    </row>
    <row r="26" spans="1:16" ht="13.5" thickTop="1" x14ac:dyDescent="0.2">
      <c r="A26" s="24" t="s">
        <v>299</v>
      </c>
    </row>
    <row r="27" spans="1:16" x14ac:dyDescent="0.2">
      <c r="A27" s="24" t="s">
        <v>347</v>
      </c>
    </row>
  </sheetData>
  <mergeCells count="4">
    <mergeCell ref="A2:P2"/>
    <mergeCell ref="A4:P4"/>
    <mergeCell ref="K6:M7"/>
    <mergeCell ref="O6:O7"/>
  </mergeCells>
  <pageMargins left="0.7" right="0.7" top="0.75" bottom="0.75" header="0.3" footer="0.3"/>
  <pageSetup paperSize="281" scale="83" orientation="landscape" r:id="rId1"/>
  <headerFooter>
    <oddFooter>&amp;C35</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tabColor rgb="FF003300"/>
    <pageSetUpPr fitToPage="1"/>
  </sheetPr>
  <dimension ref="A1:V35"/>
  <sheetViews>
    <sheetView showGridLines="0" zoomScale="80" zoomScaleNormal="80" workbookViewId="0"/>
  </sheetViews>
  <sheetFormatPr baseColWidth="10" defaultRowHeight="12.75" x14ac:dyDescent="0.2"/>
  <cols>
    <col min="1" max="1" width="11.42578125" style="2"/>
    <col min="2" max="2" width="53.5703125" style="2" customWidth="1"/>
    <col min="3" max="3" width="11.28515625" style="2" customWidth="1"/>
    <col min="4" max="4" width="10.85546875" style="2" bestFit="1" customWidth="1"/>
    <col min="5" max="5" width="10.42578125" style="2" bestFit="1" customWidth="1"/>
    <col min="6" max="6" width="9.42578125" style="2" bestFit="1" customWidth="1"/>
    <col min="7" max="7" width="10.85546875" style="2" bestFit="1" customWidth="1"/>
    <col min="8" max="8" width="10.42578125" style="2" bestFit="1" customWidth="1"/>
    <col min="9" max="9" width="8" style="2" bestFit="1" customWidth="1"/>
    <col min="10" max="10" width="10.85546875" style="2" bestFit="1" customWidth="1"/>
    <col min="11" max="11" width="10.42578125" style="2" bestFit="1" customWidth="1"/>
    <col min="12" max="12" width="9.42578125" style="2" bestFit="1" customWidth="1"/>
    <col min="13" max="13" width="11" style="2" customWidth="1"/>
    <col min="14" max="14" width="11.140625" style="2" customWidth="1"/>
    <col min="15" max="16" width="10.85546875" style="2" bestFit="1" customWidth="1"/>
    <col min="17" max="17" width="10.42578125" style="2" bestFit="1" customWidth="1"/>
    <col min="18" max="18" width="9.42578125" style="2" bestFit="1" customWidth="1"/>
    <col min="19" max="16384" width="11.42578125" style="2"/>
  </cols>
  <sheetData>
    <row r="1" spans="1:22" ht="15.75" x14ac:dyDescent="0.25">
      <c r="B1" s="52" t="s">
        <v>20</v>
      </c>
      <c r="D1" s="26"/>
    </row>
    <row r="2" spans="1:22" ht="17.25" customHeight="1" x14ac:dyDescent="0.25">
      <c r="B2" s="525" t="s">
        <v>219</v>
      </c>
      <c r="C2" s="451"/>
      <c r="D2" s="451"/>
      <c r="E2" s="451"/>
      <c r="F2" s="451"/>
      <c r="G2" s="451"/>
      <c r="H2" s="451"/>
      <c r="I2" s="451"/>
      <c r="J2" s="451"/>
      <c r="K2" s="451"/>
      <c r="L2" s="451"/>
      <c r="M2" s="451"/>
      <c r="N2" s="451"/>
      <c r="O2" s="451"/>
      <c r="P2" s="451"/>
      <c r="Q2" s="451"/>
      <c r="R2" s="451"/>
    </row>
    <row r="4" spans="1:22" ht="15.75" x14ac:dyDescent="0.25">
      <c r="C4" s="6" t="s">
        <v>146</v>
      </c>
      <c r="D4" s="8"/>
      <c r="E4" s="8"/>
      <c r="F4" s="8"/>
      <c r="G4" s="8"/>
      <c r="H4" s="8"/>
      <c r="I4" s="8"/>
      <c r="J4" s="8"/>
      <c r="K4" s="8"/>
      <c r="L4" s="8"/>
      <c r="M4" s="8"/>
      <c r="N4" s="8"/>
      <c r="O4" s="8"/>
      <c r="P4" s="8"/>
      <c r="Q4" s="8"/>
      <c r="R4" s="8"/>
    </row>
    <row r="5" spans="1:22" ht="13.5" customHeight="1" thickBot="1" x14ac:dyDescent="0.25"/>
    <row r="6" spans="1:22" s="133" customFormat="1" ht="15" customHeight="1" thickTop="1" x14ac:dyDescent="0.2">
      <c r="A6" s="653" t="s">
        <v>78</v>
      </c>
      <c r="B6" s="645" t="s">
        <v>356</v>
      </c>
      <c r="C6" s="32" t="s">
        <v>143</v>
      </c>
      <c r="D6" s="32"/>
      <c r="E6" s="32"/>
      <c r="F6" s="32"/>
      <c r="G6" s="32"/>
      <c r="H6" s="32"/>
      <c r="I6" s="32"/>
      <c r="J6" s="32"/>
      <c r="K6" s="32"/>
      <c r="L6" s="32"/>
      <c r="M6" s="32"/>
      <c r="N6" s="288"/>
      <c r="O6" s="32" t="s">
        <v>142</v>
      </c>
      <c r="P6" s="32"/>
      <c r="Q6" s="32"/>
      <c r="R6" s="288"/>
      <c r="S6" s="289"/>
      <c r="T6" s="604" t="s">
        <v>184</v>
      </c>
      <c r="U6" s="229"/>
      <c r="V6" s="289"/>
    </row>
    <row r="7" spans="1:22" s="133" customFormat="1" ht="15" customHeight="1" x14ac:dyDescent="0.2">
      <c r="A7" s="654"/>
      <c r="B7" s="499"/>
      <c r="C7" s="274" t="s">
        <v>1</v>
      </c>
      <c r="D7" s="290"/>
      <c r="E7" s="290"/>
      <c r="F7" s="291"/>
      <c r="G7" s="274" t="s">
        <v>147</v>
      </c>
      <c r="H7" s="290"/>
      <c r="I7" s="290"/>
      <c r="J7" s="291"/>
      <c r="K7" s="274" t="s">
        <v>0</v>
      </c>
      <c r="L7" s="290"/>
      <c r="M7" s="290"/>
      <c r="N7" s="291"/>
      <c r="O7" s="292" t="s">
        <v>2</v>
      </c>
      <c r="P7" s="29"/>
      <c r="Q7" s="29"/>
      <c r="R7" s="273"/>
      <c r="S7" s="293"/>
      <c r="T7" s="643"/>
      <c r="U7" s="294"/>
      <c r="V7" s="295"/>
    </row>
    <row r="8" spans="1:22" s="133" customFormat="1" ht="15" customHeight="1" x14ac:dyDescent="0.2">
      <c r="A8" s="655"/>
      <c r="B8" s="476"/>
      <c r="C8" s="138" t="s">
        <v>3</v>
      </c>
      <c r="D8" s="138" t="s">
        <v>4</v>
      </c>
      <c r="E8" s="297" t="s">
        <v>492</v>
      </c>
      <c r="F8" s="138" t="s">
        <v>0</v>
      </c>
      <c r="G8" s="138" t="s">
        <v>3</v>
      </c>
      <c r="H8" s="138" t="s">
        <v>4</v>
      </c>
      <c r="I8" s="297" t="s">
        <v>492</v>
      </c>
      <c r="J8" s="138" t="s">
        <v>0</v>
      </c>
      <c r="K8" s="138" t="s">
        <v>3</v>
      </c>
      <c r="L8" s="138" t="s">
        <v>4</v>
      </c>
      <c r="M8" s="297" t="s">
        <v>492</v>
      </c>
      <c r="N8" s="138" t="s">
        <v>0</v>
      </c>
      <c r="O8" s="138" t="s">
        <v>3</v>
      </c>
      <c r="P8" s="138" t="s">
        <v>4</v>
      </c>
      <c r="Q8" s="297" t="s">
        <v>492</v>
      </c>
      <c r="R8" s="138" t="s">
        <v>0</v>
      </c>
      <c r="S8" s="298" t="s">
        <v>3</v>
      </c>
      <c r="T8" s="298" t="s">
        <v>4</v>
      </c>
      <c r="U8" s="299" t="s">
        <v>492</v>
      </c>
      <c r="V8" s="287" t="s">
        <v>0</v>
      </c>
    </row>
    <row r="9" spans="1:22" s="133" customFormat="1" ht="18.75" customHeight="1" x14ac:dyDescent="0.25">
      <c r="A9" s="312" t="s">
        <v>79</v>
      </c>
      <c r="B9" s="313" t="s">
        <v>496</v>
      </c>
      <c r="C9" s="11">
        <v>2722</v>
      </c>
      <c r="D9" s="11">
        <v>505</v>
      </c>
      <c r="E9" s="11">
        <v>0</v>
      </c>
      <c r="F9" s="11">
        <f>SUM(C9:E9)</f>
        <v>3227</v>
      </c>
      <c r="G9" s="11">
        <v>196</v>
      </c>
      <c r="H9" s="11">
        <v>134</v>
      </c>
      <c r="I9" s="11">
        <v>0</v>
      </c>
      <c r="J9" s="321">
        <f>SUM(G9:I9)</f>
        <v>330</v>
      </c>
      <c r="K9" s="11">
        <f>SUM(C9,G9)</f>
        <v>2918</v>
      </c>
      <c r="L9" s="321">
        <f>SUM(D9,H9)</f>
        <v>639</v>
      </c>
      <c r="M9" s="321">
        <f>SUM(E9,I9)</f>
        <v>0</v>
      </c>
      <c r="N9" s="321">
        <f>SUM(K9:M9)</f>
        <v>3557</v>
      </c>
      <c r="O9" s="11">
        <v>104</v>
      </c>
      <c r="P9" s="11">
        <v>71</v>
      </c>
      <c r="Q9" s="11">
        <v>0</v>
      </c>
      <c r="R9" s="321">
        <f>SUM(O9:Q9)</f>
        <v>175</v>
      </c>
      <c r="S9" s="20">
        <f>SUM(O9,K9)</f>
        <v>3022</v>
      </c>
      <c r="T9" s="20">
        <f>SUM(P9,L9)</f>
        <v>710</v>
      </c>
      <c r="U9" s="20">
        <f>SUM(Q9,M9)</f>
        <v>0</v>
      </c>
      <c r="V9" s="321">
        <f>SUM(S9:U9)</f>
        <v>3732</v>
      </c>
    </row>
    <row r="10" spans="1:22" s="133" customFormat="1" ht="18.75" customHeight="1" x14ac:dyDescent="0.25">
      <c r="A10" s="314" t="s">
        <v>80</v>
      </c>
      <c r="B10" s="313" t="s">
        <v>454</v>
      </c>
      <c r="C10" s="11">
        <v>349</v>
      </c>
      <c r="D10" s="11">
        <v>0</v>
      </c>
      <c r="E10" s="11">
        <v>0</v>
      </c>
      <c r="F10" s="321">
        <f t="shared" ref="F10:F30" si="0">SUM(C10:E10)</f>
        <v>349</v>
      </c>
      <c r="G10" s="11">
        <v>0</v>
      </c>
      <c r="H10" s="11">
        <v>0</v>
      </c>
      <c r="I10" s="11">
        <v>0</v>
      </c>
      <c r="J10" s="321">
        <f t="shared" ref="J10:J30" si="1">SUM(G10:I10)</f>
        <v>0</v>
      </c>
      <c r="K10" s="321">
        <f t="shared" ref="K10:M30" si="2">SUM(C10,G10)</f>
        <v>349</v>
      </c>
      <c r="L10" s="321">
        <f t="shared" si="2"/>
        <v>0</v>
      </c>
      <c r="M10" s="321">
        <f t="shared" si="2"/>
        <v>0</v>
      </c>
      <c r="N10" s="321">
        <f t="shared" ref="N10:N30" si="3">SUM(K10:M10)</f>
        <v>349</v>
      </c>
      <c r="O10" s="11">
        <v>1</v>
      </c>
      <c r="P10" s="11">
        <v>0</v>
      </c>
      <c r="Q10" s="11">
        <v>0</v>
      </c>
      <c r="R10" s="321">
        <f t="shared" ref="R10:R30" si="4">SUM(O10:Q10)</f>
        <v>1</v>
      </c>
      <c r="S10" s="20">
        <f t="shared" ref="S10:U30" si="5">SUM(O10,K10)</f>
        <v>350</v>
      </c>
      <c r="T10" s="20">
        <f t="shared" si="5"/>
        <v>0</v>
      </c>
      <c r="U10" s="20">
        <f t="shared" si="5"/>
        <v>0</v>
      </c>
      <c r="V10" s="321">
        <f t="shared" ref="V10:V30" si="6">SUM(S10:U10)</f>
        <v>350</v>
      </c>
    </row>
    <row r="11" spans="1:22" s="133" customFormat="1" ht="18.75" customHeight="1" x14ac:dyDescent="0.25">
      <c r="A11" s="314" t="s">
        <v>81</v>
      </c>
      <c r="B11" s="313" t="s">
        <v>497</v>
      </c>
      <c r="C11" s="11">
        <v>3028</v>
      </c>
      <c r="D11" s="11">
        <v>506</v>
      </c>
      <c r="E11" s="11">
        <v>0</v>
      </c>
      <c r="F11" s="321">
        <f t="shared" si="0"/>
        <v>3534</v>
      </c>
      <c r="G11" s="11">
        <v>394</v>
      </c>
      <c r="H11" s="11">
        <v>44</v>
      </c>
      <c r="I11" s="11">
        <v>0</v>
      </c>
      <c r="J11" s="321">
        <f t="shared" si="1"/>
        <v>438</v>
      </c>
      <c r="K11" s="321">
        <f t="shared" si="2"/>
        <v>3422</v>
      </c>
      <c r="L11" s="321">
        <f t="shared" si="2"/>
        <v>550</v>
      </c>
      <c r="M11" s="321">
        <f t="shared" si="2"/>
        <v>0</v>
      </c>
      <c r="N11" s="321">
        <f t="shared" si="3"/>
        <v>3972</v>
      </c>
      <c r="O11" s="11">
        <v>128</v>
      </c>
      <c r="P11" s="11">
        <v>206</v>
      </c>
      <c r="Q11" s="11">
        <v>0</v>
      </c>
      <c r="R11" s="321">
        <f t="shared" si="4"/>
        <v>334</v>
      </c>
      <c r="S11" s="20">
        <f t="shared" si="5"/>
        <v>3550</v>
      </c>
      <c r="T11" s="20">
        <f t="shared" si="5"/>
        <v>756</v>
      </c>
      <c r="U11" s="20">
        <f t="shared" si="5"/>
        <v>0</v>
      </c>
      <c r="V11" s="321">
        <f t="shared" si="6"/>
        <v>4306</v>
      </c>
    </row>
    <row r="12" spans="1:22" s="133" customFormat="1" ht="18.75" customHeight="1" x14ac:dyDescent="0.25">
      <c r="A12" s="314" t="s">
        <v>82</v>
      </c>
      <c r="B12" s="313" t="s">
        <v>498</v>
      </c>
      <c r="C12" s="11">
        <v>0</v>
      </c>
      <c r="D12" s="11">
        <v>0</v>
      </c>
      <c r="E12" s="11">
        <v>0</v>
      </c>
      <c r="F12" s="321">
        <f t="shared" si="0"/>
        <v>0</v>
      </c>
      <c r="G12" s="11">
        <v>0</v>
      </c>
      <c r="H12" s="11">
        <v>0</v>
      </c>
      <c r="I12" s="11">
        <v>0</v>
      </c>
      <c r="J12" s="321">
        <f t="shared" si="1"/>
        <v>0</v>
      </c>
      <c r="K12" s="321">
        <f t="shared" si="2"/>
        <v>0</v>
      </c>
      <c r="L12" s="321">
        <f t="shared" si="2"/>
        <v>0</v>
      </c>
      <c r="M12" s="321">
        <f t="shared" si="2"/>
        <v>0</v>
      </c>
      <c r="N12" s="321">
        <f t="shared" si="3"/>
        <v>0</v>
      </c>
      <c r="O12" s="11">
        <v>0</v>
      </c>
      <c r="P12" s="11">
        <v>0</v>
      </c>
      <c r="Q12" s="11">
        <v>0</v>
      </c>
      <c r="R12" s="321">
        <f t="shared" si="4"/>
        <v>0</v>
      </c>
      <c r="S12" s="20">
        <f t="shared" si="5"/>
        <v>0</v>
      </c>
      <c r="T12" s="20">
        <f t="shared" si="5"/>
        <v>0</v>
      </c>
      <c r="U12" s="20">
        <f t="shared" si="5"/>
        <v>0</v>
      </c>
      <c r="V12" s="321">
        <f t="shared" si="6"/>
        <v>0</v>
      </c>
    </row>
    <row r="13" spans="1:22" s="133" customFormat="1" ht="18.75" customHeight="1" x14ac:dyDescent="0.25">
      <c r="A13" s="314" t="s">
        <v>83</v>
      </c>
      <c r="B13" s="313" t="s">
        <v>499</v>
      </c>
      <c r="C13" s="11">
        <v>190</v>
      </c>
      <c r="D13" s="11">
        <v>28</v>
      </c>
      <c r="E13" s="11">
        <v>0</v>
      </c>
      <c r="F13" s="321">
        <f t="shared" si="0"/>
        <v>218</v>
      </c>
      <c r="G13" s="11">
        <v>0</v>
      </c>
      <c r="H13" s="11">
        <v>52</v>
      </c>
      <c r="I13" s="11">
        <v>0</v>
      </c>
      <c r="J13" s="321">
        <f t="shared" si="1"/>
        <v>52</v>
      </c>
      <c r="K13" s="321">
        <f t="shared" si="2"/>
        <v>190</v>
      </c>
      <c r="L13" s="321">
        <f t="shared" si="2"/>
        <v>80</v>
      </c>
      <c r="M13" s="321">
        <f t="shared" si="2"/>
        <v>0</v>
      </c>
      <c r="N13" s="321">
        <f t="shared" si="3"/>
        <v>270</v>
      </c>
      <c r="O13" s="11">
        <v>0</v>
      </c>
      <c r="P13" s="11">
        <v>30</v>
      </c>
      <c r="Q13" s="11">
        <v>0</v>
      </c>
      <c r="R13" s="321">
        <f t="shared" si="4"/>
        <v>30</v>
      </c>
      <c r="S13" s="20">
        <f t="shared" si="5"/>
        <v>190</v>
      </c>
      <c r="T13" s="20">
        <f t="shared" si="5"/>
        <v>110</v>
      </c>
      <c r="U13" s="20">
        <f t="shared" si="5"/>
        <v>0</v>
      </c>
      <c r="V13" s="321">
        <f t="shared" si="6"/>
        <v>300</v>
      </c>
    </row>
    <row r="14" spans="1:22" s="133" customFormat="1" ht="18.75" customHeight="1" x14ac:dyDescent="0.25">
      <c r="A14" s="314" t="s">
        <v>84</v>
      </c>
      <c r="B14" s="313" t="s">
        <v>458</v>
      </c>
      <c r="C14" s="11">
        <v>4373</v>
      </c>
      <c r="D14" s="11">
        <v>159</v>
      </c>
      <c r="E14" s="11">
        <v>0</v>
      </c>
      <c r="F14" s="321">
        <f t="shared" si="0"/>
        <v>4532</v>
      </c>
      <c r="G14" s="11">
        <v>667</v>
      </c>
      <c r="H14" s="11">
        <v>114</v>
      </c>
      <c r="I14" s="11">
        <v>0</v>
      </c>
      <c r="J14" s="321">
        <f t="shared" si="1"/>
        <v>781</v>
      </c>
      <c r="K14" s="321">
        <f t="shared" si="2"/>
        <v>5040</v>
      </c>
      <c r="L14" s="321">
        <f t="shared" si="2"/>
        <v>273</v>
      </c>
      <c r="M14" s="321">
        <f t="shared" si="2"/>
        <v>0</v>
      </c>
      <c r="N14" s="321">
        <f t="shared" si="3"/>
        <v>5313</v>
      </c>
      <c r="O14" s="11">
        <v>90</v>
      </c>
      <c r="P14" s="11">
        <v>0</v>
      </c>
      <c r="Q14" s="11">
        <v>0</v>
      </c>
      <c r="R14" s="321">
        <f t="shared" si="4"/>
        <v>90</v>
      </c>
      <c r="S14" s="20">
        <f t="shared" si="5"/>
        <v>5130</v>
      </c>
      <c r="T14" s="20">
        <f t="shared" si="5"/>
        <v>273</v>
      </c>
      <c r="U14" s="20">
        <f t="shared" si="5"/>
        <v>0</v>
      </c>
      <c r="V14" s="321">
        <f t="shared" si="6"/>
        <v>5403</v>
      </c>
    </row>
    <row r="15" spans="1:22" s="133" customFormat="1" ht="18.75" customHeight="1" x14ac:dyDescent="0.25">
      <c r="A15" s="314" t="s">
        <v>85</v>
      </c>
      <c r="B15" s="313" t="s">
        <v>500</v>
      </c>
      <c r="C15" s="11">
        <v>5100</v>
      </c>
      <c r="D15" s="11">
        <v>878</v>
      </c>
      <c r="E15" s="11">
        <v>0</v>
      </c>
      <c r="F15" s="321">
        <f t="shared" si="0"/>
        <v>5978</v>
      </c>
      <c r="G15" s="11">
        <v>545</v>
      </c>
      <c r="H15" s="11">
        <v>417</v>
      </c>
      <c r="I15" s="11">
        <v>0</v>
      </c>
      <c r="J15" s="321">
        <f t="shared" si="1"/>
        <v>962</v>
      </c>
      <c r="K15" s="321">
        <f t="shared" si="2"/>
        <v>5645</v>
      </c>
      <c r="L15" s="321">
        <f t="shared" si="2"/>
        <v>1295</v>
      </c>
      <c r="M15" s="321">
        <f t="shared" si="2"/>
        <v>0</v>
      </c>
      <c r="N15" s="321">
        <f t="shared" si="3"/>
        <v>6940</v>
      </c>
      <c r="O15" s="11">
        <v>322</v>
      </c>
      <c r="P15" s="11">
        <v>418</v>
      </c>
      <c r="Q15" s="11">
        <v>0</v>
      </c>
      <c r="R15" s="321">
        <f t="shared" si="4"/>
        <v>740</v>
      </c>
      <c r="S15" s="20">
        <f t="shared" si="5"/>
        <v>5967</v>
      </c>
      <c r="T15" s="20">
        <f t="shared" si="5"/>
        <v>1713</v>
      </c>
      <c r="U15" s="20">
        <f t="shared" si="5"/>
        <v>0</v>
      </c>
      <c r="V15" s="321">
        <f t="shared" si="6"/>
        <v>7680</v>
      </c>
    </row>
    <row r="16" spans="1:22" s="133" customFormat="1" ht="18.75" customHeight="1" x14ac:dyDescent="0.25">
      <c r="A16" s="314" t="s">
        <v>86</v>
      </c>
      <c r="B16" s="313" t="s">
        <v>501</v>
      </c>
      <c r="C16" s="11">
        <v>3159</v>
      </c>
      <c r="D16" s="11">
        <v>24</v>
      </c>
      <c r="E16" s="11">
        <v>0</v>
      </c>
      <c r="F16" s="321">
        <f t="shared" si="0"/>
        <v>3183</v>
      </c>
      <c r="G16" s="11">
        <v>621</v>
      </c>
      <c r="H16" s="11">
        <v>0</v>
      </c>
      <c r="I16" s="11">
        <v>0</v>
      </c>
      <c r="J16" s="321">
        <f t="shared" si="1"/>
        <v>621</v>
      </c>
      <c r="K16" s="321">
        <f t="shared" si="2"/>
        <v>3780</v>
      </c>
      <c r="L16" s="321">
        <f t="shared" si="2"/>
        <v>24</v>
      </c>
      <c r="M16" s="321">
        <f t="shared" si="2"/>
        <v>0</v>
      </c>
      <c r="N16" s="321">
        <f t="shared" si="3"/>
        <v>3804</v>
      </c>
      <c r="O16" s="11">
        <v>144</v>
      </c>
      <c r="P16" s="11">
        <v>31</v>
      </c>
      <c r="Q16" s="11">
        <v>0</v>
      </c>
      <c r="R16" s="321">
        <f t="shared" si="4"/>
        <v>175</v>
      </c>
      <c r="S16" s="20">
        <f t="shared" si="5"/>
        <v>3924</v>
      </c>
      <c r="T16" s="20">
        <f t="shared" si="5"/>
        <v>55</v>
      </c>
      <c r="U16" s="20">
        <f t="shared" si="5"/>
        <v>0</v>
      </c>
      <c r="V16" s="321">
        <f t="shared" si="6"/>
        <v>3979</v>
      </c>
    </row>
    <row r="17" spans="1:22" s="133" customFormat="1" ht="18.75" customHeight="1" x14ac:dyDescent="0.25">
      <c r="A17" s="314" t="s">
        <v>45</v>
      </c>
      <c r="B17" s="313" t="s">
        <v>502</v>
      </c>
      <c r="C17" s="11">
        <v>1089</v>
      </c>
      <c r="D17" s="11">
        <v>816</v>
      </c>
      <c r="E17" s="11">
        <v>0</v>
      </c>
      <c r="F17" s="321">
        <f t="shared" si="0"/>
        <v>1905</v>
      </c>
      <c r="G17" s="11">
        <v>186</v>
      </c>
      <c r="H17" s="11">
        <v>264</v>
      </c>
      <c r="I17" s="11">
        <v>0</v>
      </c>
      <c r="J17" s="321">
        <f t="shared" si="1"/>
        <v>450</v>
      </c>
      <c r="K17" s="321">
        <f t="shared" si="2"/>
        <v>1275</v>
      </c>
      <c r="L17" s="321">
        <f t="shared" si="2"/>
        <v>1080</v>
      </c>
      <c r="M17" s="321">
        <f t="shared" si="2"/>
        <v>0</v>
      </c>
      <c r="N17" s="321">
        <f t="shared" si="3"/>
        <v>2355</v>
      </c>
      <c r="O17" s="11">
        <v>144</v>
      </c>
      <c r="P17" s="11">
        <v>290</v>
      </c>
      <c r="Q17" s="11">
        <v>0</v>
      </c>
      <c r="R17" s="321">
        <f t="shared" si="4"/>
        <v>434</v>
      </c>
      <c r="S17" s="20">
        <f t="shared" si="5"/>
        <v>1419</v>
      </c>
      <c r="T17" s="20">
        <f t="shared" si="5"/>
        <v>1370</v>
      </c>
      <c r="U17" s="20">
        <f t="shared" si="5"/>
        <v>0</v>
      </c>
      <c r="V17" s="321">
        <f t="shared" si="6"/>
        <v>2789</v>
      </c>
    </row>
    <row r="18" spans="1:22" s="133" customFormat="1" ht="18.75" customHeight="1" x14ac:dyDescent="0.25">
      <c r="A18" s="314" t="s">
        <v>87</v>
      </c>
      <c r="B18" s="313" t="s">
        <v>503</v>
      </c>
      <c r="C18" s="11">
        <v>155</v>
      </c>
      <c r="D18" s="11">
        <v>44</v>
      </c>
      <c r="E18" s="11">
        <v>0</v>
      </c>
      <c r="F18" s="321">
        <f t="shared" si="0"/>
        <v>199</v>
      </c>
      <c r="G18" s="11">
        <v>31</v>
      </c>
      <c r="H18" s="11">
        <v>0</v>
      </c>
      <c r="I18" s="11">
        <v>0</v>
      </c>
      <c r="J18" s="321">
        <f t="shared" si="1"/>
        <v>31</v>
      </c>
      <c r="K18" s="321">
        <f t="shared" si="2"/>
        <v>186</v>
      </c>
      <c r="L18" s="321">
        <f t="shared" si="2"/>
        <v>44</v>
      </c>
      <c r="M18" s="321">
        <f t="shared" si="2"/>
        <v>0</v>
      </c>
      <c r="N18" s="321">
        <f t="shared" si="3"/>
        <v>230</v>
      </c>
      <c r="O18" s="11">
        <v>115</v>
      </c>
      <c r="P18" s="11">
        <v>11</v>
      </c>
      <c r="Q18" s="11">
        <v>0</v>
      </c>
      <c r="R18" s="321">
        <f t="shared" si="4"/>
        <v>126</v>
      </c>
      <c r="S18" s="20">
        <f t="shared" si="5"/>
        <v>301</v>
      </c>
      <c r="T18" s="20">
        <f t="shared" si="5"/>
        <v>55</v>
      </c>
      <c r="U18" s="20">
        <f t="shared" si="5"/>
        <v>0</v>
      </c>
      <c r="V18" s="321">
        <f t="shared" si="6"/>
        <v>356</v>
      </c>
    </row>
    <row r="19" spans="1:22" s="133" customFormat="1" ht="18.75" customHeight="1" x14ac:dyDescent="0.25">
      <c r="A19" s="314" t="s">
        <v>88</v>
      </c>
      <c r="B19" s="313" t="s">
        <v>504</v>
      </c>
      <c r="C19" s="11">
        <v>181</v>
      </c>
      <c r="D19" s="11">
        <v>93</v>
      </c>
      <c r="E19" s="11">
        <v>0</v>
      </c>
      <c r="F19" s="321">
        <f t="shared" si="0"/>
        <v>274</v>
      </c>
      <c r="G19" s="11">
        <v>60</v>
      </c>
      <c r="H19" s="11">
        <v>34</v>
      </c>
      <c r="I19" s="11">
        <v>0</v>
      </c>
      <c r="J19" s="321">
        <f t="shared" si="1"/>
        <v>94</v>
      </c>
      <c r="K19" s="321">
        <f t="shared" si="2"/>
        <v>241</v>
      </c>
      <c r="L19" s="321">
        <f t="shared" si="2"/>
        <v>127</v>
      </c>
      <c r="M19" s="321">
        <f t="shared" si="2"/>
        <v>0</v>
      </c>
      <c r="N19" s="321">
        <f t="shared" si="3"/>
        <v>368</v>
      </c>
      <c r="O19" s="11">
        <v>0</v>
      </c>
      <c r="P19" s="11">
        <v>0</v>
      </c>
      <c r="Q19" s="11">
        <v>0</v>
      </c>
      <c r="R19" s="321">
        <f t="shared" si="4"/>
        <v>0</v>
      </c>
      <c r="S19" s="20">
        <f t="shared" si="5"/>
        <v>241</v>
      </c>
      <c r="T19" s="20">
        <f t="shared" si="5"/>
        <v>127</v>
      </c>
      <c r="U19" s="20">
        <f t="shared" si="5"/>
        <v>0</v>
      </c>
      <c r="V19" s="321">
        <f t="shared" si="6"/>
        <v>368</v>
      </c>
    </row>
    <row r="20" spans="1:22" s="133" customFormat="1" ht="18.75" customHeight="1" x14ac:dyDescent="0.25">
      <c r="A20" s="314" t="s">
        <v>89</v>
      </c>
      <c r="B20" s="313" t="s">
        <v>505</v>
      </c>
      <c r="C20" s="11">
        <v>237</v>
      </c>
      <c r="D20" s="11">
        <v>122</v>
      </c>
      <c r="E20" s="11">
        <v>0</v>
      </c>
      <c r="F20" s="321">
        <f t="shared" si="0"/>
        <v>359</v>
      </c>
      <c r="G20" s="11">
        <v>60</v>
      </c>
      <c r="H20" s="11">
        <v>35</v>
      </c>
      <c r="I20" s="11">
        <v>0</v>
      </c>
      <c r="J20" s="321">
        <f t="shared" si="1"/>
        <v>95</v>
      </c>
      <c r="K20" s="321">
        <f t="shared" si="2"/>
        <v>297</v>
      </c>
      <c r="L20" s="321">
        <f t="shared" si="2"/>
        <v>157</v>
      </c>
      <c r="M20" s="321">
        <f t="shared" si="2"/>
        <v>0</v>
      </c>
      <c r="N20" s="321">
        <f t="shared" si="3"/>
        <v>454</v>
      </c>
      <c r="O20" s="11">
        <v>27</v>
      </c>
      <c r="P20" s="11">
        <v>11</v>
      </c>
      <c r="Q20" s="11">
        <v>0</v>
      </c>
      <c r="R20" s="321">
        <f t="shared" si="4"/>
        <v>38</v>
      </c>
      <c r="S20" s="20">
        <f t="shared" si="5"/>
        <v>324</v>
      </c>
      <c r="T20" s="20">
        <f t="shared" si="5"/>
        <v>168</v>
      </c>
      <c r="U20" s="20">
        <f t="shared" si="5"/>
        <v>0</v>
      </c>
      <c r="V20" s="321">
        <f t="shared" si="6"/>
        <v>492</v>
      </c>
    </row>
    <row r="21" spans="1:22" s="133" customFormat="1" ht="18.75" customHeight="1" x14ac:dyDescent="0.25">
      <c r="A21" s="314" t="s">
        <v>90</v>
      </c>
      <c r="B21" s="313" t="s">
        <v>506</v>
      </c>
      <c r="C21" s="11">
        <v>217</v>
      </c>
      <c r="D21" s="11">
        <v>241</v>
      </c>
      <c r="E21" s="11">
        <v>0</v>
      </c>
      <c r="F21" s="321">
        <f t="shared" si="0"/>
        <v>458</v>
      </c>
      <c r="G21" s="11">
        <v>13</v>
      </c>
      <c r="H21" s="11">
        <v>182</v>
      </c>
      <c r="I21" s="11">
        <v>0</v>
      </c>
      <c r="J21" s="321">
        <f t="shared" si="1"/>
        <v>195</v>
      </c>
      <c r="K21" s="321">
        <f t="shared" si="2"/>
        <v>230</v>
      </c>
      <c r="L21" s="321">
        <f t="shared" si="2"/>
        <v>423</v>
      </c>
      <c r="M21" s="321">
        <f t="shared" si="2"/>
        <v>0</v>
      </c>
      <c r="N21" s="321">
        <f t="shared" si="3"/>
        <v>653</v>
      </c>
      <c r="O21" s="11">
        <v>57</v>
      </c>
      <c r="P21" s="11">
        <v>57</v>
      </c>
      <c r="Q21" s="11">
        <v>0</v>
      </c>
      <c r="R21" s="321">
        <f t="shared" si="4"/>
        <v>114</v>
      </c>
      <c r="S21" s="20">
        <f t="shared" si="5"/>
        <v>287</v>
      </c>
      <c r="T21" s="20">
        <f t="shared" si="5"/>
        <v>480</v>
      </c>
      <c r="U21" s="20">
        <f t="shared" si="5"/>
        <v>0</v>
      </c>
      <c r="V21" s="321">
        <f t="shared" si="6"/>
        <v>767</v>
      </c>
    </row>
    <row r="22" spans="1:22" s="133" customFormat="1" ht="18.75" customHeight="1" x14ac:dyDescent="0.25">
      <c r="A22" s="314" t="s">
        <v>91</v>
      </c>
      <c r="B22" s="313" t="s">
        <v>507</v>
      </c>
      <c r="C22" s="11">
        <v>801</v>
      </c>
      <c r="D22" s="11">
        <v>226</v>
      </c>
      <c r="E22" s="11">
        <v>0</v>
      </c>
      <c r="F22" s="321">
        <f t="shared" si="0"/>
        <v>1027</v>
      </c>
      <c r="G22" s="11">
        <v>294</v>
      </c>
      <c r="H22" s="11">
        <v>15</v>
      </c>
      <c r="I22" s="11">
        <v>0</v>
      </c>
      <c r="J22" s="321">
        <f t="shared" si="1"/>
        <v>309</v>
      </c>
      <c r="K22" s="321">
        <f t="shared" si="2"/>
        <v>1095</v>
      </c>
      <c r="L22" s="321">
        <f t="shared" si="2"/>
        <v>241</v>
      </c>
      <c r="M22" s="321">
        <f t="shared" si="2"/>
        <v>0</v>
      </c>
      <c r="N22" s="321">
        <f t="shared" si="3"/>
        <v>1336</v>
      </c>
      <c r="O22" s="11">
        <v>41</v>
      </c>
      <c r="P22" s="11">
        <v>57</v>
      </c>
      <c r="Q22" s="11">
        <v>0</v>
      </c>
      <c r="R22" s="321">
        <f t="shared" si="4"/>
        <v>98</v>
      </c>
      <c r="S22" s="20">
        <f t="shared" si="5"/>
        <v>1136</v>
      </c>
      <c r="T22" s="20">
        <f t="shared" si="5"/>
        <v>298</v>
      </c>
      <c r="U22" s="20">
        <f t="shared" si="5"/>
        <v>0</v>
      </c>
      <c r="V22" s="321">
        <f t="shared" si="6"/>
        <v>1434</v>
      </c>
    </row>
    <row r="23" spans="1:22" s="133" customFormat="1" ht="18.75" customHeight="1" x14ac:dyDescent="0.25">
      <c r="A23" s="314" t="s">
        <v>92</v>
      </c>
      <c r="B23" s="313" t="s">
        <v>508</v>
      </c>
      <c r="C23" s="11">
        <v>379</v>
      </c>
      <c r="D23" s="11">
        <v>276</v>
      </c>
      <c r="E23" s="11">
        <v>0</v>
      </c>
      <c r="F23" s="321">
        <f t="shared" si="0"/>
        <v>655</v>
      </c>
      <c r="G23" s="11">
        <v>248</v>
      </c>
      <c r="H23" s="11">
        <v>370</v>
      </c>
      <c r="I23" s="11">
        <v>0</v>
      </c>
      <c r="J23" s="321">
        <f t="shared" si="1"/>
        <v>618</v>
      </c>
      <c r="K23" s="321">
        <f t="shared" si="2"/>
        <v>627</v>
      </c>
      <c r="L23" s="321">
        <f t="shared" si="2"/>
        <v>646</v>
      </c>
      <c r="M23" s="321">
        <f t="shared" si="2"/>
        <v>0</v>
      </c>
      <c r="N23" s="321">
        <f t="shared" si="3"/>
        <v>1273</v>
      </c>
      <c r="O23" s="11">
        <v>427</v>
      </c>
      <c r="P23" s="11">
        <v>732</v>
      </c>
      <c r="Q23" s="11">
        <v>0</v>
      </c>
      <c r="R23" s="321">
        <f t="shared" si="4"/>
        <v>1159</v>
      </c>
      <c r="S23" s="20">
        <f t="shared" si="5"/>
        <v>1054</v>
      </c>
      <c r="T23" s="20">
        <f t="shared" si="5"/>
        <v>1378</v>
      </c>
      <c r="U23" s="20">
        <f t="shared" si="5"/>
        <v>0</v>
      </c>
      <c r="V23" s="321">
        <f t="shared" si="6"/>
        <v>2432</v>
      </c>
    </row>
    <row r="24" spans="1:22" s="133" customFormat="1" ht="18.75" customHeight="1" x14ac:dyDescent="0.25">
      <c r="A24" s="314" t="s">
        <v>93</v>
      </c>
      <c r="B24" s="313" t="s">
        <v>473</v>
      </c>
      <c r="C24" s="11">
        <v>15</v>
      </c>
      <c r="D24" s="11">
        <v>76</v>
      </c>
      <c r="E24" s="11">
        <v>0</v>
      </c>
      <c r="F24" s="321">
        <f t="shared" si="0"/>
        <v>91</v>
      </c>
      <c r="G24" s="11">
        <v>23</v>
      </c>
      <c r="H24" s="11">
        <v>236</v>
      </c>
      <c r="I24" s="11">
        <v>0</v>
      </c>
      <c r="J24" s="321">
        <f t="shared" si="1"/>
        <v>259</v>
      </c>
      <c r="K24" s="321">
        <f t="shared" si="2"/>
        <v>38</v>
      </c>
      <c r="L24" s="321">
        <f t="shared" si="2"/>
        <v>312</v>
      </c>
      <c r="M24" s="321">
        <f t="shared" si="2"/>
        <v>0</v>
      </c>
      <c r="N24" s="321">
        <f t="shared" si="3"/>
        <v>350</v>
      </c>
      <c r="O24" s="11">
        <v>143</v>
      </c>
      <c r="P24" s="11">
        <v>426</v>
      </c>
      <c r="Q24" s="11">
        <v>0</v>
      </c>
      <c r="R24" s="321">
        <f t="shared" si="4"/>
        <v>569</v>
      </c>
      <c r="S24" s="20">
        <f t="shared" si="5"/>
        <v>181</v>
      </c>
      <c r="T24" s="20">
        <f t="shared" si="5"/>
        <v>738</v>
      </c>
      <c r="U24" s="20">
        <f t="shared" si="5"/>
        <v>0</v>
      </c>
      <c r="V24" s="321">
        <f t="shared" si="6"/>
        <v>919</v>
      </c>
    </row>
    <row r="25" spans="1:22" s="133" customFormat="1" ht="18.75" customHeight="1" x14ac:dyDescent="0.25">
      <c r="A25" s="314" t="s">
        <v>94</v>
      </c>
      <c r="B25" s="313" t="s">
        <v>509</v>
      </c>
      <c r="C25" s="11">
        <v>570</v>
      </c>
      <c r="D25" s="11">
        <v>1755</v>
      </c>
      <c r="E25" s="11">
        <v>0</v>
      </c>
      <c r="F25" s="321">
        <f t="shared" si="0"/>
        <v>2325</v>
      </c>
      <c r="G25" s="11">
        <v>221</v>
      </c>
      <c r="H25" s="11">
        <v>745</v>
      </c>
      <c r="I25" s="11">
        <v>0</v>
      </c>
      <c r="J25" s="321">
        <f t="shared" si="1"/>
        <v>966</v>
      </c>
      <c r="K25" s="321">
        <f t="shared" si="2"/>
        <v>791</v>
      </c>
      <c r="L25" s="321">
        <f t="shared" si="2"/>
        <v>2500</v>
      </c>
      <c r="M25" s="321">
        <f t="shared" si="2"/>
        <v>0</v>
      </c>
      <c r="N25" s="321">
        <f t="shared" si="3"/>
        <v>3291</v>
      </c>
      <c r="O25" s="11">
        <v>1814</v>
      </c>
      <c r="P25" s="11">
        <v>4896</v>
      </c>
      <c r="Q25" s="11">
        <v>0</v>
      </c>
      <c r="R25" s="321">
        <f t="shared" si="4"/>
        <v>6710</v>
      </c>
      <c r="S25" s="20">
        <f t="shared" si="5"/>
        <v>2605</v>
      </c>
      <c r="T25" s="20">
        <f t="shared" si="5"/>
        <v>7396</v>
      </c>
      <c r="U25" s="20">
        <f t="shared" si="5"/>
        <v>0</v>
      </c>
      <c r="V25" s="321">
        <f t="shared" si="6"/>
        <v>10001</v>
      </c>
    </row>
    <row r="26" spans="1:22" s="133" customFormat="1" ht="18.75" customHeight="1" x14ac:dyDescent="0.25">
      <c r="A26" s="314" t="s">
        <v>510</v>
      </c>
      <c r="B26" s="313" t="s">
        <v>511</v>
      </c>
      <c r="C26" s="11">
        <v>187</v>
      </c>
      <c r="D26" s="11">
        <v>4</v>
      </c>
      <c r="E26" s="11">
        <v>0</v>
      </c>
      <c r="F26" s="321">
        <f t="shared" si="0"/>
        <v>191</v>
      </c>
      <c r="G26" s="11">
        <v>55</v>
      </c>
      <c r="H26" s="11">
        <v>0</v>
      </c>
      <c r="I26" s="11">
        <v>0</v>
      </c>
      <c r="J26" s="321">
        <f t="shared" si="1"/>
        <v>55</v>
      </c>
      <c r="K26" s="321">
        <f t="shared" si="2"/>
        <v>242</v>
      </c>
      <c r="L26" s="321">
        <f t="shared" si="2"/>
        <v>4</v>
      </c>
      <c r="M26" s="321">
        <f t="shared" si="2"/>
        <v>0</v>
      </c>
      <c r="N26" s="321">
        <f t="shared" si="3"/>
        <v>246</v>
      </c>
      <c r="O26" s="11">
        <v>0</v>
      </c>
      <c r="P26" s="11">
        <v>0</v>
      </c>
      <c r="Q26" s="11">
        <v>0</v>
      </c>
      <c r="R26" s="321">
        <f t="shared" si="4"/>
        <v>0</v>
      </c>
      <c r="S26" s="20">
        <f t="shared" si="5"/>
        <v>242</v>
      </c>
      <c r="T26" s="20">
        <f t="shared" si="5"/>
        <v>4</v>
      </c>
      <c r="U26" s="20">
        <f t="shared" si="5"/>
        <v>0</v>
      </c>
      <c r="V26" s="321">
        <f t="shared" si="6"/>
        <v>246</v>
      </c>
    </row>
    <row r="27" spans="1:22" s="133" customFormat="1" ht="18.75" customHeight="1" x14ac:dyDescent="0.25">
      <c r="A27" s="314" t="s">
        <v>512</v>
      </c>
      <c r="B27" s="313" t="s">
        <v>513</v>
      </c>
      <c r="C27" s="11">
        <v>1011</v>
      </c>
      <c r="D27" s="11">
        <v>652</v>
      </c>
      <c r="E27" s="11">
        <v>0</v>
      </c>
      <c r="F27" s="321">
        <f t="shared" si="0"/>
        <v>1663</v>
      </c>
      <c r="G27" s="11">
        <v>341</v>
      </c>
      <c r="H27" s="11">
        <v>211</v>
      </c>
      <c r="I27" s="11">
        <v>0</v>
      </c>
      <c r="J27" s="321">
        <f t="shared" si="1"/>
        <v>552</v>
      </c>
      <c r="K27" s="321">
        <f t="shared" si="2"/>
        <v>1352</v>
      </c>
      <c r="L27" s="321">
        <f t="shared" si="2"/>
        <v>863</v>
      </c>
      <c r="M27" s="321">
        <f t="shared" si="2"/>
        <v>0</v>
      </c>
      <c r="N27" s="321">
        <f t="shared" si="3"/>
        <v>2215</v>
      </c>
      <c r="O27" s="11">
        <v>121</v>
      </c>
      <c r="P27" s="11">
        <v>220</v>
      </c>
      <c r="Q27" s="11">
        <v>0</v>
      </c>
      <c r="R27" s="321">
        <f t="shared" si="4"/>
        <v>341</v>
      </c>
      <c r="S27" s="20">
        <f t="shared" si="5"/>
        <v>1473</v>
      </c>
      <c r="T27" s="20">
        <f t="shared" si="5"/>
        <v>1083</v>
      </c>
      <c r="U27" s="20">
        <f t="shared" si="5"/>
        <v>0</v>
      </c>
      <c r="V27" s="321">
        <f t="shared" si="6"/>
        <v>2556</v>
      </c>
    </row>
    <row r="28" spans="1:22" s="133" customFormat="1" ht="18.75" customHeight="1" x14ac:dyDescent="0.25">
      <c r="A28" s="314" t="s">
        <v>514</v>
      </c>
      <c r="B28" s="313" t="s">
        <v>515</v>
      </c>
      <c r="C28" s="11">
        <v>262</v>
      </c>
      <c r="D28" s="11">
        <v>2052</v>
      </c>
      <c r="E28" s="11">
        <v>0</v>
      </c>
      <c r="F28" s="321">
        <f t="shared" si="0"/>
        <v>2314</v>
      </c>
      <c r="G28" s="11">
        <v>0</v>
      </c>
      <c r="H28" s="11">
        <v>834</v>
      </c>
      <c r="I28" s="11">
        <v>0</v>
      </c>
      <c r="J28" s="321">
        <f t="shared" si="1"/>
        <v>834</v>
      </c>
      <c r="K28" s="321">
        <f t="shared" si="2"/>
        <v>262</v>
      </c>
      <c r="L28" s="321">
        <f t="shared" si="2"/>
        <v>2886</v>
      </c>
      <c r="M28" s="321">
        <f t="shared" si="2"/>
        <v>0</v>
      </c>
      <c r="N28" s="321">
        <f t="shared" si="3"/>
        <v>3148</v>
      </c>
      <c r="O28" s="11">
        <v>0</v>
      </c>
      <c r="P28" s="11">
        <v>146</v>
      </c>
      <c r="Q28" s="11">
        <v>0</v>
      </c>
      <c r="R28" s="321">
        <f t="shared" si="4"/>
        <v>146</v>
      </c>
      <c r="S28" s="20">
        <f t="shared" si="5"/>
        <v>262</v>
      </c>
      <c r="T28" s="20">
        <f t="shared" si="5"/>
        <v>3032</v>
      </c>
      <c r="U28" s="20">
        <f t="shared" si="5"/>
        <v>0</v>
      </c>
      <c r="V28" s="321">
        <f t="shared" si="6"/>
        <v>3294</v>
      </c>
    </row>
    <row r="29" spans="1:22" s="133" customFormat="1" ht="18.75" customHeight="1" x14ac:dyDescent="0.25">
      <c r="A29" s="314" t="s">
        <v>516</v>
      </c>
      <c r="B29" s="313" t="s">
        <v>517</v>
      </c>
      <c r="C29" s="11">
        <v>0</v>
      </c>
      <c r="D29" s="11">
        <v>10</v>
      </c>
      <c r="E29" s="11">
        <v>0</v>
      </c>
      <c r="F29" s="321">
        <f t="shared" si="0"/>
        <v>10</v>
      </c>
      <c r="G29" s="11">
        <v>0</v>
      </c>
      <c r="H29" s="11">
        <v>0</v>
      </c>
      <c r="I29" s="11">
        <v>0</v>
      </c>
      <c r="J29" s="321">
        <f t="shared" si="1"/>
        <v>0</v>
      </c>
      <c r="K29" s="321">
        <f t="shared" si="2"/>
        <v>0</v>
      </c>
      <c r="L29" s="321">
        <f t="shared" si="2"/>
        <v>10</v>
      </c>
      <c r="M29" s="321">
        <f t="shared" si="2"/>
        <v>0</v>
      </c>
      <c r="N29" s="321">
        <f t="shared" si="3"/>
        <v>10</v>
      </c>
      <c r="O29" s="11">
        <v>0</v>
      </c>
      <c r="P29" s="11">
        <v>11</v>
      </c>
      <c r="Q29" s="11">
        <v>0</v>
      </c>
      <c r="R29" s="321">
        <f t="shared" si="4"/>
        <v>11</v>
      </c>
      <c r="S29" s="20">
        <f t="shared" si="5"/>
        <v>0</v>
      </c>
      <c r="T29" s="20">
        <f t="shared" si="5"/>
        <v>21</v>
      </c>
      <c r="U29" s="20">
        <f t="shared" si="5"/>
        <v>0</v>
      </c>
      <c r="V29" s="321">
        <f t="shared" si="6"/>
        <v>21</v>
      </c>
    </row>
    <row r="30" spans="1:22" s="133" customFormat="1" ht="18.75" customHeight="1" x14ac:dyDescent="0.25">
      <c r="A30" s="314"/>
      <c r="B30" s="246" t="s">
        <v>492</v>
      </c>
      <c r="C30" s="11">
        <v>0</v>
      </c>
      <c r="D30" s="11">
        <v>0</v>
      </c>
      <c r="E30" s="11">
        <v>0</v>
      </c>
      <c r="F30" s="321">
        <f t="shared" si="0"/>
        <v>0</v>
      </c>
      <c r="G30" s="11">
        <v>0</v>
      </c>
      <c r="H30" s="11">
        <v>0</v>
      </c>
      <c r="I30" s="11">
        <v>0</v>
      </c>
      <c r="J30" s="321">
        <f t="shared" si="1"/>
        <v>0</v>
      </c>
      <c r="K30" s="321">
        <f t="shared" si="2"/>
        <v>0</v>
      </c>
      <c r="L30" s="321">
        <f t="shared" si="2"/>
        <v>0</v>
      </c>
      <c r="M30" s="321">
        <f t="shared" si="2"/>
        <v>0</v>
      </c>
      <c r="N30" s="321">
        <f t="shared" si="3"/>
        <v>0</v>
      </c>
      <c r="O30" s="11">
        <v>0</v>
      </c>
      <c r="P30" s="11">
        <v>0</v>
      </c>
      <c r="Q30" s="11">
        <v>0</v>
      </c>
      <c r="R30" s="321">
        <f t="shared" si="4"/>
        <v>0</v>
      </c>
      <c r="S30" s="20">
        <f t="shared" si="5"/>
        <v>0</v>
      </c>
      <c r="T30" s="20">
        <f t="shared" si="5"/>
        <v>0</v>
      </c>
      <c r="U30" s="20">
        <f t="shared" si="5"/>
        <v>0</v>
      </c>
      <c r="V30" s="321">
        <f t="shared" si="6"/>
        <v>0</v>
      </c>
    </row>
    <row r="31" spans="1:22" s="133" customFormat="1" ht="18.75" customHeight="1" thickBot="1" x14ac:dyDescent="0.3">
      <c r="A31" s="38"/>
      <c r="B31" s="38" t="s">
        <v>0</v>
      </c>
      <c r="C31" s="250">
        <f>SUM(C9:C30)</f>
        <v>24025</v>
      </c>
      <c r="D31" s="250">
        <f t="shared" ref="D31:V31" si="7">SUM(D9:D30)</f>
        <v>8467</v>
      </c>
      <c r="E31" s="250">
        <f t="shared" si="7"/>
        <v>0</v>
      </c>
      <c r="F31" s="250">
        <f t="shared" si="7"/>
        <v>32492</v>
      </c>
      <c r="G31" s="250">
        <f t="shared" si="7"/>
        <v>3955</v>
      </c>
      <c r="H31" s="250">
        <f t="shared" si="7"/>
        <v>3687</v>
      </c>
      <c r="I31" s="250">
        <f t="shared" si="7"/>
        <v>0</v>
      </c>
      <c r="J31" s="250">
        <f t="shared" si="7"/>
        <v>7642</v>
      </c>
      <c r="K31" s="250">
        <f t="shared" si="7"/>
        <v>27980</v>
      </c>
      <c r="L31" s="250">
        <f t="shared" si="7"/>
        <v>12154</v>
      </c>
      <c r="M31" s="250">
        <f t="shared" si="7"/>
        <v>0</v>
      </c>
      <c r="N31" s="250">
        <f t="shared" si="7"/>
        <v>40134</v>
      </c>
      <c r="O31" s="250">
        <f t="shared" si="7"/>
        <v>3678</v>
      </c>
      <c r="P31" s="250">
        <f t="shared" si="7"/>
        <v>7613</v>
      </c>
      <c r="Q31" s="250">
        <f t="shared" si="7"/>
        <v>0</v>
      </c>
      <c r="R31" s="250">
        <f t="shared" si="7"/>
        <v>11291</v>
      </c>
      <c r="S31" s="250">
        <f t="shared" si="7"/>
        <v>31658</v>
      </c>
      <c r="T31" s="250">
        <f t="shared" si="7"/>
        <v>19767</v>
      </c>
      <c r="U31" s="250">
        <f t="shared" si="7"/>
        <v>0</v>
      </c>
      <c r="V31" s="250">
        <f t="shared" si="7"/>
        <v>51425</v>
      </c>
    </row>
    <row r="32" spans="1:22" ht="13.5" customHeight="1" thickTop="1" x14ac:dyDescent="0.25">
      <c r="B32" s="24" t="s">
        <v>187</v>
      </c>
      <c r="C32" s="46"/>
      <c r="D32" s="22"/>
      <c r="E32" s="22"/>
      <c r="F32" s="22"/>
      <c r="G32" s="22"/>
      <c r="H32" s="22"/>
      <c r="I32" s="22"/>
      <c r="J32" s="22"/>
      <c r="K32" s="22"/>
      <c r="L32" s="22"/>
      <c r="M32" s="22"/>
      <c r="N32" s="22"/>
      <c r="O32" s="22"/>
      <c r="P32" s="22"/>
      <c r="Q32" s="22"/>
      <c r="R32" s="22"/>
    </row>
    <row r="33" spans="2:18" ht="12.75" customHeight="1" x14ac:dyDescent="0.25">
      <c r="B33" s="50" t="s">
        <v>357</v>
      </c>
      <c r="C33" s="46"/>
      <c r="D33" s="22"/>
      <c r="E33" s="22"/>
      <c r="F33" s="22"/>
      <c r="G33" s="22"/>
      <c r="H33" s="22"/>
      <c r="I33" s="22"/>
      <c r="J33" s="22"/>
      <c r="K33" s="22"/>
      <c r="L33" s="22"/>
      <c r="M33" s="22"/>
      <c r="N33" s="22"/>
      <c r="O33" s="22"/>
      <c r="P33" s="22"/>
      <c r="Q33" s="22"/>
      <c r="R33" s="22"/>
    </row>
    <row r="34" spans="2:18" x14ac:dyDescent="0.2">
      <c r="B34" s="24" t="s">
        <v>300</v>
      </c>
    </row>
    <row r="35" spans="2:18" x14ac:dyDescent="0.2">
      <c r="B35" s="24" t="s">
        <v>348</v>
      </c>
    </row>
  </sheetData>
  <mergeCells count="4">
    <mergeCell ref="B6:B8"/>
    <mergeCell ref="B2:R2"/>
    <mergeCell ref="T6:T7"/>
    <mergeCell ref="A6:A8"/>
  </mergeCells>
  <pageMargins left="0.7" right="0.7" top="0.75" bottom="0.75" header="0.3" footer="0.3"/>
  <pageSetup paperSize="281" scale="70" orientation="landscape" r:id="rId1"/>
  <headerFooter>
    <oddFooter>&amp;C36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3300"/>
    <pageSetUpPr fitToPage="1"/>
  </sheetPr>
  <dimension ref="A1:J38"/>
  <sheetViews>
    <sheetView showGridLines="0" zoomScale="85" zoomScaleNormal="85" workbookViewId="0"/>
  </sheetViews>
  <sheetFormatPr baseColWidth="10" defaultRowHeight="12.75" x14ac:dyDescent="0.2"/>
  <cols>
    <col min="1" max="1" width="9.42578125" bestFit="1" customWidth="1"/>
    <col min="2" max="2" width="50.85546875" customWidth="1"/>
    <col min="3" max="3" width="15.28515625" customWidth="1"/>
    <col min="4" max="4" width="15.140625" customWidth="1"/>
    <col min="5" max="5" width="17.28515625" customWidth="1"/>
    <col min="6" max="6" width="17" customWidth="1"/>
    <col min="7" max="7" width="20.140625" customWidth="1"/>
    <col min="8" max="8" width="17" customWidth="1"/>
    <col min="9" max="9" width="20.140625" customWidth="1"/>
    <col min="10" max="10" width="17" style="2" customWidth="1"/>
  </cols>
  <sheetData>
    <row r="1" spans="1:10" ht="16.5" customHeight="1" x14ac:dyDescent="0.25">
      <c r="A1" s="52" t="str">
        <f>'Cuadro 1'!A3</f>
        <v>Enero</v>
      </c>
    </row>
    <row r="2" spans="1:10" ht="18" customHeight="1" x14ac:dyDescent="0.25">
      <c r="B2" s="450" t="s">
        <v>47</v>
      </c>
      <c r="C2" s="450"/>
      <c r="D2" s="451"/>
      <c r="E2" s="451"/>
      <c r="F2" s="451"/>
      <c r="G2" s="451"/>
      <c r="H2" s="451"/>
      <c r="I2" s="451"/>
      <c r="J2" s="451"/>
    </row>
    <row r="4" spans="1:10" ht="15.75" x14ac:dyDescent="0.25">
      <c r="B4" s="449" t="s">
        <v>225</v>
      </c>
      <c r="C4" s="449"/>
      <c r="D4" s="450"/>
      <c r="E4" s="450"/>
      <c r="F4" s="450"/>
      <c r="G4" s="450"/>
      <c r="H4" s="450"/>
      <c r="I4" s="450"/>
      <c r="J4" s="451"/>
    </row>
    <row r="5" spans="1:10" ht="13.5" thickBot="1" x14ac:dyDescent="0.25"/>
    <row r="6" spans="1:10" s="3" customFormat="1" ht="21" customHeight="1" thickTop="1" x14ac:dyDescent="0.2">
      <c r="A6" s="463" t="s">
        <v>78</v>
      </c>
      <c r="B6" s="460" t="s">
        <v>353</v>
      </c>
      <c r="C6" s="441" t="s">
        <v>226</v>
      </c>
      <c r="D6" s="452"/>
      <c r="E6" s="457" t="s">
        <v>75</v>
      </c>
      <c r="F6" s="458"/>
      <c r="G6" s="458"/>
      <c r="H6" s="458"/>
      <c r="I6" s="459"/>
      <c r="J6" s="441" t="s">
        <v>233</v>
      </c>
    </row>
    <row r="7" spans="1:10" s="3" customFormat="1" ht="13.5" customHeight="1" x14ac:dyDescent="0.2">
      <c r="A7" s="464"/>
      <c r="B7" s="461"/>
      <c r="C7" s="453"/>
      <c r="D7" s="454"/>
      <c r="E7" s="471" t="s">
        <v>229</v>
      </c>
      <c r="F7" s="466" t="s">
        <v>230</v>
      </c>
      <c r="G7" s="467"/>
      <c r="H7" s="467"/>
      <c r="I7" s="468"/>
      <c r="J7" s="442"/>
    </row>
    <row r="8" spans="1:10" s="3" customFormat="1" ht="12.75" customHeight="1" x14ac:dyDescent="0.2">
      <c r="A8" s="464"/>
      <c r="B8" s="461"/>
      <c r="C8" s="469" t="s">
        <v>239</v>
      </c>
      <c r="D8" s="469" t="s">
        <v>227</v>
      </c>
      <c r="E8" s="472"/>
      <c r="F8" s="455" t="s">
        <v>95</v>
      </c>
      <c r="G8" s="456"/>
      <c r="H8" s="455" t="s">
        <v>197</v>
      </c>
      <c r="I8" s="456"/>
      <c r="J8" s="442"/>
    </row>
    <row r="9" spans="1:10" s="3" customFormat="1" ht="12.75" customHeight="1" x14ac:dyDescent="0.2">
      <c r="A9" s="465"/>
      <c r="B9" s="462"/>
      <c r="C9" s="470"/>
      <c r="D9" s="470"/>
      <c r="E9" s="473"/>
      <c r="F9" s="334" t="s">
        <v>239</v>
      </c>
      <c r="G9" s="335" t="s">
        <v>227</v>
      </c>
      <c r="H9" s="334" t="s">
        <v>239</v>
      </c>
      <c r="I9" s="335" t="s">
        <v>227</v>
      </c>
      <c r="J9" s="443"/>
    </row>
    <row r="10" spans="1:10" s="3" customFormat="1" ht="13.5" customHeight="1" x14ac:dyDescent="0.25">
      <c r="A10" s="312" t="s">
        <v>79</v>
      </c>
      <c r="B10" s="313" t="s">
        <v>496</v>
      </c>
      <c r="C10" s="336">
        <v>19503</v>
      </c>
      <c r="D10" s="336">
        <v>512</v>
      </c>
      <c r="E10" s="336">
        <v>73656</v>
      </c>
      <c r="F10" s="337">
        <v>231</v>
      </c>
      <c r="G10" s="337">
        <v>0</v>
      </c>
      <c r="H10" s="337">
        <v>449</v>
      </c>
      <c r="I10" s="322">
        <v>0</v>
      </c>
      <c r="J10" s="336">
        <v>74336</v>
      </c>
    </row>
    <row r="11" spans="1:10" s="3" customFormat="1" ht="15.75" x14ac:dyDescent="0.25">
      <c r="A11" s="314" t="s">
        <v>80</v>
      </c>
      <c r="B11" s="313" t="s">
        <v>454</v>
      </c>
      <c r="C11" s="336">
        <v>15200</v>
      </c>
      <c r="D11" s="336">
        <v>53</v>
      </c>
      <c r="E11" s="336">
        <v>14537</v>
      </c>
      <c r="F11" s="338">
        <v>14430</v>
      </c>
      <c r="G11" s="336">
        <v>0</v>
      </c>
      <c r="H11" s="336">
        <v>116</v>
      </c>
      <c r="I11" s="336">
        <v>0</v>
      </c>
      <c r="J11" s="336">
        <v>29083</v>
      </c>
    </row>
    <row r="12" spans="1:10" s="3" customFormat="1" ht="15.75" x14ac:dyDescent="0.25">
      <c r="A12" s="314" t="s">
        <v>81</v>
      </c>
      <c r="B12" s="313" t="s">
        <v>497</v>
      </c>
      <c r="C12" s="336">
        <v>17809</v>
      </c>
      <c r="D12" s="336">
        <v>829</v>
      </c>
      <c r="E12" s="336">
        <v>58750</v>
      </c>
      <c r="F12" s="338">
        <v>490</v>
      </c>
      <c r="G12" s="336">
        <v>0</v>
      </c>
      <c r="H12" s="336">
        <v>1010</v>
      </c>
      <c r="I12" s="336">
        <v>0</v>
      </c>
      <c r="J12" s="336">
        <v>60250</v>
      </c>
    </row>
    <row r="13" spans="1:10" s="3" customFormat="1" ht="15.75" x14ac:dyDescent="0.25">
      <c r="A13" s="314" t="s">
        <v>82</v>
      </c>
      <c r="B13" s="313" t="s">
        <v>498</v>
      </c>
      <c r="C13" s="336">
        <v>302</v>
      </c>
      <c r="D13" s="336">
        <v>6</v>
      </c>
      <c r="E13" s="336">
        <v>937</v>
      </c>
      <c r="F13" s="338">
        <v>8</v>
      </c>
      <c r="G13" s="336">
        <v>0</v>
      </c>
      <c r="H13" s="336">
        <v>13</v>
      </c>
      <c r="I13" s="336">
        <v>0</v>
      </c>
      <c r="J13" s="336">
        <v>958</v>
      </c>
    </row>
    <row r="14" spans="1:10" s="3" customFormat="1" ht="15.75" x14ac:dyDescent="0.25">
      <c r="A14" s="314" t="s">
        <v>83</v>
      </c>
      <c r="B14" s="313" t="s">
        <v>499</v>
      </c>
      <c r="C14" s="336">
        <v>2109</v>
      </c>
      <c r="D14" s="336">
        <v>54</v>
      </c>
      <c r="E14" s="336">
        <v>5080</v>
      </c>
      <c r="F14" s="338">
        <v>10</v>
      </c>
      <c r="G14" s="336">
        <v>0</v>
      </c>
      <c r="H14" s="336">
        <v>25</v>
      </c>
      <c r="I14" s="336">
        <v>0</v>
      </c>
      <c r="J14" s="336">
        <v>5115</v>
      </c>
    </row>
    <row r="15" spans="1:10" s="3" customFormat="1" ht="15.75" x14ac:dyDescent="0.25">
      <c r="A15" s="314" t="s">
        <v>84</v>
      </c>
      <c r="B15" s="313" t="s">
        <v>458</v>
      </c>
      <c r="C15" s="336">
        <v>17407</v>
      </c>
      <c r="D15" s="336">
        <v>1111</v>
      </c>
      <c r="E15" s="336">
        <v>64523</v>
      </c>
      <c r="F15" s="338">
        <v>919</v>
      </c>
      <c r="G15" s="336">
        <v>0</v>
      </c>
      <c r="H15" s="336">
        <v>2425</v>
      </c>
      <c r="I15" s="336">
        <v>0</v>
      </c>
      <c r="J15" s="336">
        <v>67867</v>
      </c>
    </row>
    <row r="16" spans="1:10" s="3" customFormat="1" ht="15.75" x14ac:dyDescent="0.25">
      <c r="A16" s="314" t="s">
        <v>85</v>
      </c>
      <c r="B16" s="313" t="s">
        <v>500</v>
      </c>
      <c r="C16" s="336">
        <v>73115</v>
      </c>
      <c r="D16" s="336">
        <v>1999</v>
      </c>
      <c r="E16" s="336">
        <v>198702</v>
      </c>
      <c r="F16" s="338">
        <v>1007</v>
      </c>
      <c r="G16" s="336">
        <v>0</v>
      </c>
      <c r="H16" s="336">
        <v>1789</v>
      </c>
      <c r="I16" s="336">
        <v>0</v>
      </c>
      <c r="J16" s="336">
        <v>201498</v>
      </c>
    </row>
    <row r="17" spans="1:10" s="3" customFormat="1" ht="15.75" x14ac:dyDescent="0.25">
      <c r="A17" s="314" t="s">
        <v>86</v>
      </c>
      <c r="B17" s="313" t="s">
        <v>501</v>
      </c>
      <c r="C17" s="336">
        <v>25302</v>
      </c>
      <c r="D17" s="336">
        <v>5396</v>
      </c>
      <c r="E17" s="336">
        <v>68476</v>
      </c>
      <c r="F17" s="338">
        <v>883</v>
      </c>
      <c r="G17" s="336">
        <v>0</v>
      </c>
      <c r="H17" s="336">
        <v>2504</v>
      </c>
      <c r="I17" s="336">
        <v>0</v>
      </c>
      <c r="J17" s="336">
        <v>71863</v>
      </c>
    </row>
    <row r="18" spans="1:10" s="3" customFormat="1" ht="15.75" x14ac:dyDescent="0.25">
      <c r="A18" s="314" t="s">
        <v>45</v>
      </c>
      <c r="B18" s="313" t="s">
        <v>502</v>
      </c>
      <c r="C18" s="336">
        <v>25003</v>
      </c>
      <c r="D18" s="336">
        <v>644</v>
      </c>
      <c r="E18" s="336">
        <v>68614</v>
      </c>
      <c r="F18" s="338">
        <v>6224</v>
      </c>
      <c r="G18" s="336">
        <v>0</v>
      </c>
      <c r="H18" s="336">
        <v>292</v>
      </c>
      <c r="I18" s="336">
        <v>0</v>
      </c>
      <c r="J18" s="336">
        <v>75130</v>
      </c>
    </row>
    <row r="19" spans="1:10" s="3" customFormat="1" ht="15.75" x14ac:dyDescent="0.25">
      <c r="A19" s="314" t="s">
        <v>87</v>
      </c>
      <c r="B19" s="313" t="s">
        <v>503</v>
      </c>
      <c r="C19" s="336">
        <v>10102</v>
      </c>
      <c r="D19" s="336">
        <v>210</v>
      </c>
      <c r="E19" s="336">
        <v>14173</v>
      </c>
      <c r="F19" s="338">
        <v>5645</v>
      </c>
      <c r="G19" s="336">
        <v>0</v>
      </c>
      <c r="H19" s="336">
        <v>159</v>
      </c>
      <c r="I19" s="336">
        <v>0</v>
      </c>
      <c r="J19" s="336">
        <v>19977</v>
      </c>
    </row>
    <row r="20" spans="1:10" s="3" customFormat="1" ht="15.75" x14ac:dyDescent="0.25">
      <c r="A20" s="314" t="s">
        <v>88</v>
      </c>
      <c r="B20" s="313" t="s">
        <v>504</v>
      </c>
      <c r="C20" s="336">
        <v>7747</v>
      </c>
      <c r="D20" s="336">
        <v>104</v>
      </c>
      <c r="E20" s="336">
        <v>14096</v>
      </c>
      <c r="F20" s="338">
        <v>1342</v>
      </c>
      <c r="G20" s="336">
        <v>0</v>
      </c>
      <c r="H20" s="336">
        <v>34</v>
      </c>
      <c r="I20" s="336">
        <v>0</v>
      </c>
      <c r="J20" s="336">
        <v>15472</v>
      </c>
    </row>
    <row r="21" spans="1:10" s="3" customFormat="1" ht="15.75" x14ac:dyDescent="0.25">
      <c r="A21" s="314" t="s">
        <v>89</v>
      </c>
      <c r="B21" s="313" t="s">
        <v>505</v>
      </c>
      <c r="C21" s="336">
        <v>7885</v>
      </c>
      <c r="D21" s="336">
        <v>87</v>
      </c>
      <c r="E21" s="336">
        <v>14244</v>
      </c>
      <c r="F21" s="338">
        <v>1523</v>
      </c>
      <c r="G21" s="336">
        <v>0</v>
      </c>
      <c r="H21" s="336">
        <v>21</v>
      </c>
      <c r="I21" s="336">
        <v>0</v>
      </c>
      <c r="J21" s="336">
        <v>15788</v>
      </c>
    </row>
    <row r="22" spans="1:10" s="3" customFormat="1" ht="15.75" x14ac:dyDescent="0.25">
      <c r="A22" s="314" t="s">
        <v>90</v>
      </c>
      <c r="B22" s="313" t="s">
        <v>506</v>
      </c>
      <c r="C22" s="336">
        <v>85442</v>
      </c>
      <c r="D22" s="336">
        <v>1033</v>
      </c>
      <c r="E22" s="336">
        <v>51041</v>
      </c>
      <c r="F22" s="338">
        <v>68946</v>
      </c>
      <c r="G22" s="336">
        <v>0</v>
      </c>
      <c r="H22" s="336">
        <v>1437</v>
      </c>
      <c r="I22" s="336">
        <v>0</v>
      </c>
      <c r="J22" s="336">
        <v>121424</v>
      </c>
    </row>
    <row r="23" spans="1:10" s="3" customFormat="1" ht="15.75" x14ac:dyDescent="0.25">
      <c r="A23" s="314" t="s">
        <v>91</v>
      </c>
      <c r="B23" s="313" t="s">
        <v>507</v>
      </c>
      <c r="C23" s="336">
        <v>26635</v>
      </c>
      <c r="D23" s="336">
        <v>486</v>
      </c>
      <c r="E23" s="336">
        <v>34275</v>
      </c>
      <c r="F23" s="338">
        <v>17196</v>
      </c>
      <c r="G23" s="336">
        <v>0</v>
      </c>
      <c r="H23" s="336">
        <v>332</v>
      </c>
      <c r="I23" s="336">
        <v>0</v>
      </c>
      <c r="J23" s="336">
        <v>51803</v>
      </c>
    </row>
    <row r="24" spans="1:10" s="3" customFormat="1" ht="15.75" x14ac:dyDescent="0.25">
      <c r="A24" s="314" t="s">
        <v>92</v>
      </c>
      <c r="B24" s="313" t="s">
        <v>508</v>
      </c>
      <c r="C24" s="336">
        <v>199</v>
      </c>
      <c r="D24" s="336">
        <v>25</v>
      </c>
      <c r="E24" s="336">
        <v>28585</v>
      </c>
      <c r="F24" s="338">
        <v>1873</v>
      </c>
      <c r="G24" s="336">
        <v>0</v>
      </c>
      <c r="H24" s="336">
        <v>235</v>
      </c>
      <c r="I24" s="336">
        <v>0</v>
      </c>
      <c r="J24" s="336">
        <v>30693</v>
      </c>
    </row>
    <row r="25" spans="1:10" s="3" customFormat="1" ht="15.75" x14ac:dyDescent="0.25">
      <c r="A25" s="314" t="s">
        <v>93</v>
      </c>
      <c r="B25" s="313" t="s">
        <v>473</v>
      </c>
      <c r="C25" s="336">
        <v>16511</v>
      </c>
      <c r="D25" s="336">
        <v>325</v>
      </c>
      <c r="E25" s="336">
        <v>33296</v>
      </c>
      <c r="F25" s="338">
        <v>14010</v>
      </c>
      <c r="G25" s="336">
        <v>0</v>
      </c>
      <c r="H25" s="336">
        <v>275</v>
      </c>
      <c r="I25" s="336">
        <v>0</v>
      </c>
      <c r="J25" s="336">
        <v>47581</v>
      </c>
    </row>
    <row r="26" spans="1:10" s="3" customFormat="1" ht="15.75" x14ac:dyDescent="0.25">
      <c r="A26" s="314" t="s">
        <v>94</v>
      </c>
      <c r="B26" s="313" t="s">
        <v>509</v>
      </c>
      <c r="C26" s="336">
        <v>92608</v>
      </c>
      <c r="D26" s="336">
        <v>1085</v>
      </c>
      <c r="E26" s="336">
        <v>98849</v>
      </c>
      <c r="F26" s="338">
        <v>82640</v>
      </c>
      <c r="G26" s="336">
        <v>0</v>
      </c>
      <c r="H26" s="336">
        <v>1061</v>
      </c>
      <c r="I26" s="336">
        <v>0</v>
      </c>
      <c r="J26" s="336">
        <v>182550</v>
      </c>
    </row>
    <row r="27" spans="1:10" s="3" customFormat="1" ht="15.75" x14ac:dyDescent="0.25">
      <c r="A27" s="314" t="s">
        <v>510</v>
      </c>
      <c r="B27" s="313" t="s">
        <v>511</v>
      </c>
      <c r="C27" s="336">
        <v>11771</v>
      </c>
      <c r="D27" s="336">
        <v>152</v>
      </c>
      <c r="E27" s="336">
        <v>6615</v>
      </c>
      <c r="F27" s="338">
        <v>9814</v>
      </c>
      <c r="G27" s="336">
        <v>0</v>
      </c>
      <c r="H27" s="336">
        <v>374</v>
      </c>
      <c r="I27" s="336">
        <v>0</v>
      </c>
      <c r="J27" s="336">
        <v>16803</v>
      </c>
    </row>
    <row r="28" spans="1:10" s="3" customFormat="1" ht="15.75" x14ac:dyDescent="0.25">
      <c r="A28" s="314" t="s">
        <v>512</v>
      </c>
      <c r="B28" s="313" t="s">
        <v>513</v>
      </c>
      <c r="C28" s="336">
        <v>271145</v>
      </c>
      <c r="D28" s="336">
        <v>1438</v>
      </c>
      <c r="E28" s="336">
        <v>49901</v>
      </c>
      <c r="F28" s="338">
        <v>260927</v>
      </c>
      <c r="G28" s="336">
        <v>0</v>
      </c>
      <c r="H28" s="336">
        <v>3104</v>
      </c>
      <c r="I28" s="336">
        <v>0</v>
      </c>
      <c r="J28" s="336">
        <v>313932</v>
      </c>
    </row>
    <row r="29" spans="1:10" s="3" customFormat="1" ht="38.25" x14ac:dyDescent="0.25">
      <c r="A29" s="314" t="s">
        <v>514</v>
      </c>
      <c r="B29" s="315" t="s">
        <v>515</v>
      </c>
      <c r="C29" s="336">
        <v>119601</v>
      </c>
      <c r="D29" s="336">
        <v>256</v>
      </c>
      <c r="E29" s="336">
        <v>138004</v>
      </c>
      <c r="F29" s="338">
        <v>46</v>
      </c>
      <c r="G29" s="336">
        <v>0</v>
      </c>
      <c r="H29" s="336">
        <v>30</v>
      </c>
      <c r="I29" s="336">
        <v>0</v>
      </c>
      <c r="J29" s="336">
        <v>138080</v>
      </c>
    </row>
    <row r="30" spans="1:10" s="3" customFormat="1" ht="15.75" x14ac:dyDescent="0.25">
      <c r="A30" s="316" t="s">
        <v>516</v>
      </c>
      <c r="B30" s="313" t="s">
        <v>517</v>
      </c>
      <c r="C30" s="336">
        <v>121</v>
      </c>
      <c r="D30" s="336">
        <v>5</v>
      </c>
      <c r="E30" s="336">
        <v>308</v>
      </c>
      <c r="F30" s="338">
        <v>8</v>
      </c>
      <c r="G30" s="336">
        <v>0</v>
      </c>
      <c r="H30" s="336">
        <v>1</v>
      </c>
      <c r="I30" s="336">
        <v>0</v>
      </c>
      <c r="J30" s="336">
        <v>317</v>
      </c>
    </row>
    <row r="31" spans="1:10" s="3" customFormat="1" ht="15.75" x14ac:dyDescent="0.25">
      <c r="A31" s="232" t="s">
        <v>491</v>
      </c>
      <c r="B31" s="233" t="s">
        <v>492</v>
      </c>
      <c r="C31" s="336">
        <v>28155</v>
      </c>
      <c r="D31" s="336">
        <v>0</v>
      </c>
      <c r="E31" s="336">
        <v>0</v>
      </c>
      <c r="F31" s="338">
        <v>28155</v>
      </c>
      <c r="G31" s="336">
        <v>0</v>
      </c>
      <c r="H31" s="336">
        <v>0</v>
      </c>
      <c r="I31" s="336">
        <v>0</v>
      </c>
      <c r="J31" s="336">
        <v>28155</v>
      </c>
    </row>
    <row r="32" spans="1:10" s="3" customFormat="1" ht="20.25" customHeight="1" thickBot="1" x14ac:dyDescent="0.3">
      <c r="A32" s="234"/>
      <c r="B32" s="235" t="s">
        <v>0</v>
      </c>
      <c r="C32" s="330">
        <v>873672</v>
      </c>
      <c r="D32" s="330">
        <v>15810</v>
      </c>
      <c r="E32" s="330">
        <v>1036662</v>
      </c>
      <c r="F32" s="330">
        <v>516327</v>
      </c>
      <c r="G32" s="330">
        <v>0</v>
      </c>
      <c r="H32" s="330">
        <v>15686</v>
      </c>
      <c r="I32" s="330">
        <v>0</v>
      </c>
      <c r="J32" s="330">
        <v>1568675</v>
      </c>
    </row>
    <row r="33" spans="1:10" ht="13.5" customHeight="1" thickTop="1" x14ac:dyDescent="0.25">
      <c r="A33" s="50" t="s">
        <v>354</v>
      </c>
      <c r="B33" s="48"/>
      <c r="C33" s="48"/>
      <c r="D33" s="47"/>
      <c r="E33" s="47"/>
      <c r="F33" s="47"/>
      <c r="G33" s="47"/>
      <c r="H33" s="47"/>
      <c r="I33" s="47"/>
      <c r="J33" s="47"/>
    </row>
    <row r="34" spans="1:10" s="3" customFormat="1" ht="24" customHeight="1" x14ac:dyDescent="0.2">
      <c r="A34" s="446" t="s">
        <v>228</v>
      </c>
      <c r="B34" s="448"/>
      <c r="C34" s="448"/>
      <c r="D34" s="448"/>
      <c r="E34" s="448"/>
      <c r="F34" s="448"/>
      <c r="G34" s="448"/>
      <c r="H34" s="448"/>
      <c r="I34" s="448"/>
      <c r="J34" s="448"/>
    </row>
    <row r="35" spans="1:10" s="3" customFormat="1" ht="24.95" customHeight="1" x14ac:dyDescent="0.2">
      <c r="A35" s="446" t="s">
        <v>304</v>
      </c>
      <c r="B35" s="448"/>
      <c r="C35" s="448"/>
      <c r="D35" s="448"/>
      <c r="E35" s="448"/>
      <c r="F35" s="448"/>
      <c r="G35" s="448"/>
      <c r="H35" s="448"/>
      <c r="I35" s="448"/>
      <c r="J35" s="448"/>
    </row>
    <row r="36" spans="1:10" ht="13.5" customHeight="1" x14ac:dyDescent="0.2">
      <c r="A36" s="446" t="s">
        <v>285</v>
      </c>
      <c r="B36" s="447"/>
      <c r="C36" s="447"/>
      <c r="D36" s="447"/>
      <c r="E36" s="447"/>
      <c r="F36" s="447"/>
      <c r="G36" s="447"/>
      <c r="H36" s="447"/>
      <c r="I36" s="447"/>
      <c r="J36" s="448"/>
    </row>
    <row r="37" spans="1:10" x14ac:dyDescent="0.2">
      <c r="A37" s="24" t="s">
        <v>200</v>
      </c>
    </row>
    <row r="38" spans="1:10" x14ac:dyDescent="0.2">
      <c r="A38" s="444" t="s">
        <v>234</v>
      </c>
      <c r="B38" s="445"/>
      <c r="C38" s="445"/>
      <c r="D38" s="445"/>
      <c r="E38" s="445"/>
      <c r="F38" s="445"/>
      <c r="G38" s="445"/>
      <c r="H38" s="445"/>
      <c r="I38" s="445"/>
      <c r="J38" s="445"/>
    </row>
  </sheetData>
  <mergeCells count="17">
    <mergeCell ref="E7:E9"/>
    <mergeCell ref="J6:J9"/>
    <mergeCell ref="A38:J38"/>
    <mergeCell ref="A36:J36"/>
    <mergeCell ref="B4:J4"/>
    <mergeCell ref="B2:J2"/>
    <mergeCell ref="A34:J34"/>
    <mergeCell ref="A35:J35"/>
    <mergeCell ref="C6:D7"/>
    <mergeCell ref="F8:G8"/>
    <mergeCell ref="H8:I8"/>
    <mergeCell ref="E6:I6"/>
    <mergeCell ref="B6:B9"/>
    <mergeCell ref="A6:A9"/>
    <mergeCell ref="F7:I7"/>
    <mergeCell ref="C8:C9"/>
    <mergeCell ref="D8:D9"/>
  </mergeCells>
  <pageMargins left="0.51181102362204722" right="0.31496062992125984" top="0.74803149606299213" bottom="0.19685039370078741" header="0.31496062992125984" footer="0"/>
  <pageSetup paperSize="281" scale="79" orientation="landscape" r:id="rId1"/>
  <headerFooter>
    <oddFooter>&amp;C2</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tabColor rgb="FF003300"/>
    <pageSetUpPr fitToPage="1"/>
  </sheetPr>
  <dimension ref="A1:W28"/>
  <sheetViews>
    <sheetView showGridLines="0" zoomScale="70" zoomScaleNormal="70" workbookViewId="0"/>
  </sheetViews>
  <sheetFormatPr baseColWidth="10" defaultRowHeight="12.75" x14ac:dyDescent="0.2"/>
  <cols>
    <col min="1" max="1" width="19.28515625" style="2" customWidth="1"/>
    <col min="2" max="2" width="18.5703125" style="2" customWidth="1"/>
    <col min="3" max="3" width="7.42578125" style="2" bestFit="1" customWidth="1"/>
    <col min="4" max="4" width="15.140625" style="2" customWidth="1"/>
    <col min="5" max="5" width="19.140625" style="2" customWidth="1"/>
    <col min="6" max="6" width="16.42578125" style="2" customWidth="1"/>
    <col min="7" max="7" width="16.5703125" style="2" bestFit="1" customWidth="1"/>
    <col min="8" max="8" width="17.140625" style="2" customWidth="1"/>
    <col min="9" max="9" width="15.85546875" style="2" customWidth="1"/>
    <col min="10" max="10" width="18" style="2" customWidth="1"/>
    <col min="11" max="11" width="17.140625" style="2" customWidth="1"/>
    <col min="12" max="12" width="18" style="2" customWidth="1"/>
    <col min="13" max="13" width="17.7109375" style="2" customWidth="1"/>
    <col min="14" max="14" width="12.85546875" style="2" bestFit="1" customWidth="1"/>
    <col min="15" max="15" width="12.85546875" style="2" customWidth="1"/>
    <col min="16" max="16" width="16.28515625" style="2" customWidth="1"/>
    <col min="17" max="17" width="16.140625" style="2" customWidth="1"/>
    <col min="18" max="22" width="14.42578125" style="2" customWidth="1"/>
    <col min="23" max="23" width="12.7109375" style="2" customWidth="1"/>
    <col min="24" max="16384" width="11.42578125" style="2"/>
  </cols>
  <sheetData>
    <row r="1" spans="1:23" ht="15.75" x14ac:dyDescent="0.25">
      <c r="A1" s="52" t="str">
        <f>'Cuadro 1'!A3</f>
        <v>Enero</v>
      </c>
    </row>
    <row r="2" spans="1:23" ht="18" customHeight="1" x14ac:dyDescent="0.25">
      <c r="A2" s="525" t="s">
        <v>72</v>
      </c>
      <c r="B2" s="451"/>
      <c r="C2" s="451"/>
      <c r="D2" s="451"/>
      <c r="E2" s="451"/>
      <c r="F2" s="451"/>
      <c r="G2" s="451"/>
      <c r="H2" s="451"/>
      <c r="I2" s="451"/>
      <c r="J2" s="451"/>
      <c r="K2" s="451"/>
      <c r="L2" s="451"/>
      <c r="M2" s="451"/>
      <c r="N2" s="451"/>
      <c r="O2" s="451"/>
      <c r="P2" s="451"/>
      <c r="Q2" s="451"/>
      <c r="R2" s="451"/>
      <c r="S2" s="451"/>
      <c r="T2" s="451"/>
      <c r="U2" s="451"/>
      <c r="V2" s="451"/>
      <c r="W2" s="451"/>
    </row>
    <row r="3" spans="1:23" x14ac:dyDescent="0.2">
      <c r="A3" s="97"/>
      <c r="B3" s="97"/>
      <c r="C3" s="97"/>
      <c r="D3" s="97"/>
      <c r="E3" s="97"/>
      <c r="F3" s="97"/>
      <c r="G3" s="97"/>
      <c r="H3" s="97"/>
      <c r="I3" s="97"/>
      <c r="J3" s="97"/>
      <c r="K3" s="97"/>
      <c r="L3" s="97"/>
      <c r="M3" s="97"/>
      <c r="N3" s="97"/>
      <c r="O3" s="97"/>
      <c r="P3" s="97"/>
      <c r="Q3" s="97"/>
      <c r="R3" s="97"/>
      <c r="S3" s="311"/>
      <c r="T3" s="311"/>
      <c r="U3" s="311"/>
      <c r="V3" s="311"/>
      <c r="W3" s="97"/>
    </row>
    <row r="4" spans="1:23" ht="20.25" customHeight="1" x14ac:dyDescent="0.25">
      <c r="A4" s="525" t="s">
        <v>263</v>
      </c>
      <c r="B4" s="451"/>
      <c r="C4" s="451"/>
      <c r="D4" s="451"/>
      <c r="E4" s="451"/>
      <c r="F4" s="451"/>
      <c r="G4" s="451"/>
      <c r="H4" s="451"/>
      <c r="I4" s="451"/>
      <c r="J4" s="451"/>
      <c r="K4" s="451"/>
      <c r="L4" s="451"/>
      <c r="M4" s="451"/>
      <c r="N4" s="451"/>
      <c r="O4" s="451"/>
      <c r="P4" s="451"/>
      <c r="Q4" s="451"/>
      <c r="R4" s="451"/>
      <c r="S4" s="451"/>
      <c r="T4" s="451"/>
      <c r="U4" s="451"/>
      <c r="V4" s="451"/>
      <c r="W4" s="451"/>
    </row>
    <row r="5" spans="1:23" ht="13.5" thickBot="1" x14ac:dyDescent="0.25"/>
    <row r="6" spans="1:23" s="136" customFormat="1" ht="15" customHeight="1" thickTop="1" x14ac:dyDescent="0.2">
      <c r="A6" s="135"/>
      <c r="B6" s="534" t="s">
        <v>496</v>
      </c>
      <c r="C6" s="534" t="s">
        <v>454</v>
      </c>
      <c r="D6" s="534" t="s">
        <v>497</v>
      </c>
      <c r="E6" s="534" t="s">
        <v>498</v>
      </c>
      <c r="F6" s="534" t="s">
        <v>499</v>
      </c>
      <c r="G6" s="534" t="s">
        <v>458</v>
      </c>
      <c r="H6" s="534" t="s">
        <v>500</v>
      </c>
      <c r="I6" s="534" t="s">
        <v>501</v>
      </c>
      <c r="J6" s="534" t="s">
        <v>502</v>
      </c>
      <c r="K6" s="534" t="s">
        <v>503</v>
      </c>
      <c r="L6" s="534" t="s">
        <v>504</v>
      </c>
      <c r="M6" s="534" t="s">
        <v>505</v>
      </c>
      <c r="N6" s="534" t="s">
        <v>506</v>
      </c>
      <c r="O6" s="534" t="s">
        <v>507</v>
      </c>
      <c r="P6" s="534" t="s">
        <v>508</v>
      </c>
      <c r="Q6" s="534" t="s">
        <v>473</v>
      </c>
      <c r="R6" s="534" t="s">
        <v>509</v>
      </c>
      <c r="S6" s="534" t="s">
        <v>511</v>
      </c>
      <c r="T6" s="534" t="s">
        <v>513</v>
      </c>
      <c r="U6" s="534" t="s">
        <v>518</v>
      </c>
      <c r="V6" s="534" t="s">
        <v>517</v>
      </c>
      <c r="W6" s="537" t="s">
        <v>262</v>
      </c>
    </row>
    <row r="7" spans="1:23" s="136" customFormat="1" ht="15" customHeight="1" x14ac:dyDescent="0.2">
      <c r="A7" s="137" t="s">
        <v>25</v>
      </c>
      <c r="B7" s="535"/>
      <c r="C7" s="535"/>
      <c r="D7" s="535"/>
      <c r="E7" s="535"/>
      <c r="F7" s="535"/>
      <c r="G7" s="535"/>
      <c r="H7" s="535"/>
      <c r="I7" s="535"/>
      <c r="J7" s="535"/>
      <c r="K7" s="535"/>
      <c r="L7" s="535"/>
      <c r="M7" s="535"/>
      <c r="N7" s="535"/>
      <c r="O7" s="535"/>
      <c r="P7" s="535"/>
      <c r="Q7" s="535"/>
      <c r="R7" s="535"/>
      <c r="S7" s="535"/>
      <c r="T7" s="535"/>
      <c r="U7" s="535"/>
      <c r="V7" s="535"/>
      <c r="W7" s="639"/>
    </row>
    <row r="8" spans="1:23" s="136" customFormat="1" ht="24" customHeight="1" x14ac:dyDescent="0.2">
      <c r="A8" s="138"/>
      <c r="B8" s="536"/>
      <c r="C8" s="536"/>
      <c r="D8" s="536"/>
      <c r="E8" s="536"/>
      <c r="F8" s="536"/>
      <c r="G8" s="536"/>
      <c r="H8" s="536"/>
      <c r="I8" s="536"/>
      <c r="J8" s="536"/>
      <c r="K8" s="536"/>
      <c r="L8" s="536"/>
      <c r="M8" s="536"/>
      <c r="N8" s="536"/>
      <c r="O8" s="536"/>
      <c r="P8" s="536"/>
      <c r="Q8" s="536"/>
      <c r="R8" s="536"/>
      <c r="S8" s="536"/>
      <c r="T8" s="536"/>
      <c r="U8" s="536"/>
      <c r="V8" s="536"/>
      <c r="W8" s="607"/>
    </row>
    <row r="9" spans="1:23" s="133" customFormat="1" ht="25.5" x14ac:dyDescent="0.25">
      <c r="A9" s="121" t="s">
        <v>29</v>
      </c>
      <c r="B9" s="11">
        <v>0</v>
      </c>
      <c r="C9" s="11">
        <v>0</v>
      </c>
      <c r="D9" s="11">
        <v>0</v>
      </c>
      <c r="E9" s="11">
        <v>0</v>
      </c>
      <c r="F9" s="11">
        <v>0</v>
      </c>
      <c r="G9" s="11">
        <v>0</v>
      </c>
      <c r="H9" s="11">
        <v>0</v>
      </c>
      <c r="I9" s="11">
        <v>0</v>
      </c>
      <c r="J9" s="11">
        <v>0</v>
      </c>
      <c r="K9" s="11">
        <v>0</v>
      </c>
      <c r="L9" s="11">
        <v>0</v>
      </c>
      <c r="M9" s="11">
        <v>0</v>
      </c>
      <c r="N9" s="11">
        <v>0</v>
      </c>
      <c r="O9" s="11">
        <v>0</v>
      </c>
      <c r="P9" s="11">
        <v>0</v>
      </c>
      <c r="Q9" s="11">
        <v>0</v>
      </c>
      <c r="R9" s="11">
        <v>0</v>
      </c>
      <c r="S9" s="11">
        <v>0</v>
      </c>
      <c r="T9" s="11">
        <v>0</v>
      </c>
      <c r="U9" s="11">
        <v>0</v>
      </c>
      <c r="V9" s="11">
        <v>0</v>
      </c>
      <c r="W9" s="128">
        <f>SUM(B9:V9)</f>
        <v>0</v>
      </c>
    </row>
    <row r="10" spans="1:23" s="133" customFormat="1" ht="15.75" x14ac:dyDescent="0.25">
      <c r="A10" s="123" t="s">
        <v>30</v>
      </c>
      <c r="B10" s="11">
        <v>0</v>
      </c>
      <c r="C10" s="11">
        <v>0</v>
      </c>
      <c r="D10" s="11">
        <v>0</v>
      </c>
      <c r="E10" s="11">
        <v>0</v>
      </c>
      <c r="F10" s="11">
        <v>0</v>
      </c>
      <c r="G10" s="11">
        <v>0</v>
      </c>
      <c r="H10" s="11">
        <v>0</v>
      </c>
      <c r="I10" s="11">
        <v>0</v>
      </c>
      <c r="J10" s="11">
        <v>0</v>
      </c>
      <c r="K10" s="11">
        <v>0</v>
      </c>
      <c r="L10" s="11">
        <v>0</v>
      </c>
      <c r="M10" s="11">
        <v>0</v>
      </c>
      <c r="N10" s="11">
        <v>0</v>
      </c>
      <c r="O10" s="11">
        <v>0</v>
      </c>
      <c r="P10" s="11">
        <v>0</v>
      </c>
      <c r="Q10" s="11">
        <v>0</v>
      </c>
      <c r="R10" s="11">
        <v>0</v>
      </c>
      <c r="S10" s="11">
        <v>0</v>
      </c>
      <c r="T10" s="11">
        <v>0</v>
      </c>
      <c r="U10" s="11">
        <v>0</v>
      </c>
      <c r="V10" s="11">
        <v>0</v>
      </c>
      <c r="W10" s="129">
        <f t="shared" ref="W10:W24" si="0">SUM(B10:V10)</f>
        <v>0</v>
      </c>
    </row>
    <row r="11" spans="1:23" s="133" customFormat="1" ht="15.75" x14ac:dyDescent="0.25">
      <c r="A11" s="123" t="s">
        <v>31</v>
      </c>
      <c r="B11" s="11">
        <v>0</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29">
        <f t="shared" si="0"/>
        <v>0</v>
      </c>
    </row>
    <row r="12" spans="1:23" s="133" customFormat="1" ht="15.75" x14ac:dyDescent="0.25">
      <c r="A12" s="123" t="s">
        <v>32</v>
      </c>
      <c r="B12" s="11">
        <v>0</v>
      </c>
      <c r="C12" s="11">
        <v>0</v>
      </c>
      <c r="D12" s="11">
        <v>0</v>
      </c>
      <c r="E12" s="11">
        <v>0</v>
      </c>
      <c r="F12" s="11">
        <v>0</v>
      </c>
      <c r="G12" s="11">
        <v>0</v>
      </c>
      <c r="H12" s="11">
        <v>0</v>
      </c>
      <c r="I12" s="11">
        <v>0</v>
      </c>
      <c r="J12" s="11">
        <v>0</v>
      </c>
      <c r="K12" s="11">
        <v>0</v>
      </c>
      <c r="L12" s="11">
        <v>0</v>
      </c>
      <c r="M12" s="11">
        <v>0</v>
      </c>
      <c r="N12" s="11">
        <v>0</v>
      </c>
      <c r="O12" s="11">
        <v>0</v>
      </c>
      <c r="P12" s="11">
        <v>0</v>
      </c>
      <c r="Q12" s="11">
        <v>0</v>
      </c>
      <c r="R12" s="11">
        <v>0</v>
      </c>
      <c r="S12" s="11">
        <v>0</v>
      </c>
      <c r="T12" s="11">
        <v>0</v>
      </c>
      <c r="U12" s="11">
        <v>0</v>
      </c>
      <c r="V12" s="11">
        <v>0</v>
      </c>
      <c r="W12" s="129">
        <f t="shared" si="0"/>
        <v>0</v>
      </c>
    </row>
    <row r="13" spans="1:23" s="133" customFormat="1" ht="15.75" x14ac:dyDescent="0.25">
      <c r="A13" s="123" t="s">
        <v>33</v>
      </c>
      <c r="B13" s="11">
        <v>0</v>
      </c>
      <c r="C13" s="11">
        <v>0</v>
      </c>
      <c r="D13" s="11">
        <v>0</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29">
        <f t="shared" si="0"/>
        <v>0</v>
      </c>
    </row>
    <row r="14" spans="1:23" s="133" customFormat="1" ht="15.75" x14ac:dyDescent="0.25">
      <c r="A14" s="123" t="s">
        <v>34</v>
      </c>
      <c r="B14" s="11">
        <v>0</v>
      </c>
      <c r="C14" s="11">
        <v>0</v>
      </c>
      <c r="D14" s="11">
        <v>10</v>
      </c>
      <c r="E14" s="11">
        <v>0</v>
      </c>
      <c r="F14" s="11">
        <v>0</v>
      </c>
      <c r="G14" s="11">
        <v>0</v>
      </c>
      <c r="H14" s="11">
        <v>0</v>
      </c>
      <c r="I14" s="11">
        <v>0</v>
      </c>
      <c r="J14" s="11">
        <v>0</v>
      </c>
      <c r="K14" s="11">
        <v>0</v>
      </c>
      <c r="L14" s="11">
        <v>0</v>
      </c>
      <c r="M14" s="11">
        <v>0</v>
      </c>
      <c r="N14" s="11">
        <v>0</v>
      </c>
      <c r="O14" s="11">
        <v>0</v>
      </c>
      <c r="P14" s="11">
        <v>0</v>
      </c>
      <c r="Q14" s="11">
        <v>0</v>
      </c>
      <c r="R14" s="11">
        <v>60</v>
      </c>
      <c r="S14" s="11">
        <v>0</v>
      </c>
      <c r="T14" s="11">
        <v>63</v>
      </c>
      <c r="U14" s="11">
        <v>0</v>
      </c>
      <c r="V14" s="11">
        <v>0</v>
      </c>
      <c r="W14" s="129">
        <f t="shared" si="0"/>
        <v>133</v>
      </c>
    </row>
    <row r="15" spans="1:23" s="133" customFormat="1" ht="25.5" x14ac:dyDescent="0.25">
      <c r="A15" s="123" t="s">
        <v>99</v>
      </c>
      <c r="B15" s="11">
        <v>0</v>
      </c>
      <c r="C15" s="11">
        <v>0</v>
      </c>
      <c r="D15" s="11">
        <v>0</v>
      </c>
      <c r="E15" s="11">
        <v>0</v>
      </c>
      <c r="F15" s="11">
        <v>0</v>
      </c>
      <c r="G15" s="11">
        <v>0</v>
      </c>
      <c r="H15" s="11">
        <v>0</v>
      </c>
      <c r="I15" s="11">
        <v>0</v>
      </c>
      <c r="J15" s="11">
        <v>0</v>
      </c>
      <c r="K15" s="11">
        <v>0</v>
      </c>
      <c r="L15" s="11">
        <v>0</v>
      </c>
      <c r="M15" s="11">
        <v>0</v>
      </c>
      <c r="N15" s="11">
        <v>0</v>
      </c>
      <c r="O15" s="11">
        <v>0</v>
      </c>
      <c r="P15" s="11">
        <v>0</v>
      </c>
      <c r="Q15" s="11">
        <v>0</v>
      </c>
      <c r="R15" s="11">
        <v>0</v>
      </c>
      <c r="S15" s="11">
        <v>0</v>
      </c>
      <c r="T15" s="11">
        <v>0</v>
      </c>
      <c r="U15" s="11">
        <v>0</v>
      </c>
      <c r="V15" s="11">
        <v>0</v>
      </c>
      <c r="W15" s="129">
        <f t="shared" si="0"/>
        <v>0</v>
      </c>
    </row>
    <row r="16" spans="1:23" s="133" customFormat="1" ht="15.75" x14ac:dyDescent="0.25">
      <c r="A16" s="123" t="s">
        <v>36</v>
      </c>
      <c r="B16" s="11">
        <v>0</v>
      </c>
      <c r="C16" s="11">
        <v>0</v>
      </c>
      <c r="D16" s="11">
        <v>0</v>
      </c>
      <c r="E16" s="11">
        <v>0</v>
      </c>
      <c r="F16" s="11">
        <v>0</v>
      </c>
      <c r="G16" s="11">
        <v>0</v>
      </c>
      <c r="H16" s="11">
        <v>0</v>
      </c>
      <c r="I16" s="11">
        <v>0</v>
      </c>
      <c r="J16" s="11">
        <v>0</v>
      </c>
      <c r="K16" s="11">
        <v>0</v>
      </c>
      <c r="L16" s="11">
        <v>0</v>
      </c>
      <c r="M16" s="11">
        <v>0</v>
      </c>
      <c r="N16" s="11">
        <v>0</v>
      </c>
      <c r="O16" s="11">
        <v>0</v>
      </c>
      <c r="P16" s="11">
        <v>0</v>
      </c>
      <c r="Q16" s="11">
        <v>0</v>
      </c>
      <c r="R16" s="11">
        <v>0</v>
      </c>
      <c r="S16" s="11">
        <v>0</v>
      </c>
      <c r="T16" s="11">
        <v>9</v>
      </c>
      <c r="U16" s="11">
        <v>0</v>
      </c>
      <c r="V16" s="11">
        <v>0</v>
      </c>
      <c r="W16" s="129">
        <f t="shared" si="0"/>
        <v>9</v>
      </c>
    </row>
    <row r="17" spans="1:23" s="133" customFormat="1" ht="15.75" x14ac:dyDescent="0.25">
      <c r="A17" s="123" t="s">
        <v>490</v>
      </c>
      <c r="B17" s="11">
        <v>0</v>
      </c>
      <c r="C17" s="11">
        <v>0</v>
      </c>
      <c r="D17" s="11">
        <v>0</v>
      </c>
      <c r="E17" s="11">
        <v>0</v>
      </c>
      <c r="F17" s="11">
        <v>0</v>
      </c>
      <c r="G17" s="11">
        <v>0</v>
      </c>
      <c r="H17" s="11">
        <v>0</v>
      </c>
      <c r="I17" s="11">
        <v>0</v>
      </c>
      <c r="J17" s="11">
        <v>0</v>
      </c>
      <c r="K17" s="11">
        <v>0</v>
      </c>
      <c r="L17" s="11">
        <v>0</v>
      </c>
      <c r="M17" s="11">
        <v>0</v>
      </c>
      <c r="N17" s="11">
        <v>0</v>
      </c>
      <c r="O17" s="11">
        <v>0</v>
      </c>
      <c r="P17" s="11">
        <v>0</v>
      </c>
      <c r="Q17" s="11">
        <v>0</v>
      </c>
      <c r="R17" s="11">
        <v>0</v>
      </c>
      <c r="S17" s="11">
        <v>0</v>
      </c>
      <c r="T17" s="11">
        <v>0</v>
      </c>
      <c r="U17" s="11">
        <v>0</v>
      </c>
      <c r="V17" s="11">
        <v>0</v>
      </c>
      <c r="W17" s="129">
        <f t="shared" si="0"/>
        <v>0</v>
      </c>
    </row>
    <row r="18" spans="1:23" s="133" customFormat="1" ht="15.75" x14ac:dyDescent="0.25">
      <c r="A18" s="123" t="s">
        <v>37</v>
      </c>
      <c r="B18" s="11">
        <v>0</v>
      </c>
      <c r="C18" s="11">
        <v>0</v>
      </c>
      <c r="D18" s="11">
        <v>0</v>
      </c>
      <c r="E18" s="11">
        <v>0</v>
      </c>
      <c r="F18" s="11">
        <v>0</v>
      </c>
      <c r="G18" s="11">
        <v>0</v>
      </c>
      <c r="H18" s="11">
        <v>0</v>
      </c>
      <c r="I18" s="11">
        <v>0</v>
      </c>
      <c r="J18" s="11">
        <v>0</v>
      </c>
      <c r="K18" s="11">
        <v>0</v>
      </c>
      <c r="L18" s="11">
        <v>0</v>
      </c>
      <c r="M18" s="11">
        <v>0</v>
      </c>
      <c r="N18" s="11">
        <v>0</v>
      </c>
      <c r="O18" s="11">
        <v>0</v>
      </c>
      <c r="P18" s="11">
        <v>0</v>
      </c>
      <c r="Q18" s="11">
        <v>0</v>
      </c>
      <c r="R18" s="11">
        <v>0</v>
      </c>
      <c r="S18" s="11">
        <v>0</v>
      </c>
      <c r="T18" s="11">
        <v>36</v>
      </c>
      <c r="U18" s="11">
        <v>0</v>
      </c>
      <c r="V18" s="11">
        <v>0</v>
      </c>
      <c r="W18" s="129">
        <f t="shared" si="0"/>
        <v>36</v>
      </c>
    </row>
    <row r="19" spans="1:23" s="133" customFormat="1" ht="15.75" x14ac:dyDescent="0.25">
      <c r="A19" s="123" t="s">
        <v>38</v>
      </c>
      <c r="B19" s="11">
        <v>0</v>
      </c>
      <c r="C19" s="11">
        <v>0</v>
      </c>
      <c r="D19" s="11">
        <v>0</v>
      </c>
      <c r="E19" s="11">
        <v>0</v>
      </c>
      <c r="F19" s="11">
        <v>0</v>
      </c>
      <c r="G19" s="11">
        <v>90</v>
      </c>
      <c r="H19" s="11">
        <v>0</v>
      </c>
      <c r="I19" s="11">
        <v>0</v>
      </c>
      <c r="J19" s="11">
        <v>0</v>
      </c>
      <c r="K19" s="11">
        <v>0</v>
      </c>
      <c r="L19" s="11">
        <v>0</v>
      </c>
      <c r="M19" s="11">
        <v>0</v>
      </c>
      <c r="N19" s="11">
        <v>0</v>
      </c>
      <c r="O19" s="11">
        <v>0</v>
      </c>
      <c r="P19" s="11">
        <v>0</v>
      </c>
      <c r="Q19" s="11">
        <v>0</v>
      </c>
      <c r="R19" s="11">
        <v>0</v>
      </c>
      <c r="S19" s="11">
        <v>0</v>
      </c>
      <c r="T19" s="11">
        <v>0</v>
      </c>
      <c r="U19" s="11">
        <v>0</v>
      </c>
      <c r="V19" s="11">
        <v>0</v>
      </c>
      <c r="W19" s="129">
        <f t="shared" si="0"/>
        <v>90</v>
      </c>
    </row>
    <row r="20" spans="1:23" s="133" customFormat="1" ht="15.75" x14ac:dyDescent="0.25">
      <c r="A20" s="123" t="s">
        <v>39</v>
      </c>
      <c r="B20" s="11">
        <v>0</v>
      </c>
      <c r="C20" s="11">
        <v>0</v>
      </c>
      <c r="D20" s="11">
        <v>0</v>
      </c>
      <c r="E20" s="11">
        <v>0</v>
      </c>
      <c r="F20" s="11">
        <v>0</v>
      </c>
      <c r="G20" s="11">
        <v>0</v>
      </c>
      <c r="H20" s="11">
        <v>0</v>
      </c>
      <c r="I20" s="11">
        <v>0</v>
      </c>
      <c r="J20" s="11">
        <v>0</v>
      </c>
      <c r="K20" s="11">
        <v>0</v>
      </c>
      <c r="L20" s="11">
        <v>0</v>
      </c>
      <c r="M20" s="11">
        <v>0</v>
      </c>
      <c r="N20" s="11">
        <v>0</v>
      </c>
      <c r="O20" s="11">
        <v>0</v>
      </c>
      <c r="P20" s="11">
        <v>0</v>
      </c>
      <c r="Q20" s="11">
        <v>0</v>
      </c>
      <c r="R20" s="11">
        <v>0</v>
      </c>
      <c r="S20" s="11">
        <v>0</v>
      </c>
      <c r="T20" s="11">
        <v>0</v>
      </c>
      <c r="U20" s="11">
        <v>0</v>
      </c>
      <c r="V20" s="11">
        <v>0</v>
      </c>
      <c r="W20" s="129">
        <f t="shared" si="0"/>
        <v>0</v>
      </c>
    </row>
    <row r="21" spans="1:23" s="133" customFormat="1" ht="15.75" x14ac:dyDescent="0.25">
      <c r="A21" s="124" t="s">
        <v>40</v>
      </c>
      <c r="B21" s="11">
        <v>0</v>
      </c>
      <c r="C21" s="11">
        <v>0</v>
      </c>
      <c r="D21" s="11">
        <v>0</v>
      </c>
      <c r="E21" s="11">
        <v>0</v>
      </c>
      <c r="F21" s="11">
        <v>0</v>
      </c>
      <c r="G21" s="11">
        <v>0</v>
      </c>
      <c r="H21" s="11">
        <v>0</v>
      </c>
      <c r="I21" s="11">
        <v>0</v>
      </c>
      <c r="J21" s="11">
        <v>0</v>
      </c>
      <c r="K21" s="11">
        <v>0</v>
      </c>
      <c r="L21" s="11">
        <v>0</v>
      </c>
      <c r="M21" s="11">
        <v>0</v>
      </c>
      <c r="N21" s="11">
        <v>0</v>
      </c>
      <c r="O21" s="11">
        <v>0</v>
      </c>
      <c r="P21" s="11">
        <v>0</v>
      </c>
      <c r="Q21" s="11">
        <v>0</v>
      </c>
      <c r="R21" s="11">
        <v>0</v>
      </c>
      <c r="S21" s="11">
        <v>0</v>
      </c>
      <c r="T21" s="11">
        <v>0</v>
      </c>
      <c r="U21" s="11">
        <v>0</v>
      </c>
      <c r="V21" s="11">
        <v>0</v>
      </c>
      <c r="W21" s="129">
        <f t="shared" si="0"/>
        <v>0</v>
      </c>
    </row>
    <row r="22" spans="1:23" s="133" customFormat="1" ht="25.5" x14ac:dyDescent="0.25">
      <c r="A22" s="124" t="s">
        <v>41</v>
      </c>
      <c r="B22" s="11">
        <v>0</v>
      </c>
      <c r="C22" s="11">
        <v>0</v>
      </c>
      <c r="D22" s="11">
        <v>0</v>
      </c>
      <c r="E22" s="11">
        <v>0</v>
      </c>
      <c r="F22" s="11">
        <v>0</v>
      </c>
      <c r="G22" s="11">
        <v>0</v>
      </c>
      <c r="H22" s="11">
        <v>0</v>
      </c>
      <c r="I22" s="11">
        <v>0</v>
      </c>
      <c r="J22" s="11">
        <v>0</v>
      </c>
      <c r="K22" s="11">
        <v>0</v>
      </c>
      <c r="L22" s="11">
        <v>0</v>
      </c>
      <c r="M22" s="11">
        <v>0</v>
      </c>
      <c r="N22" s="11">
        <v>0</v>
      </c>
      <c r="O22" s="11">
        <v>0</v>
      </c>
      <c r="P22" s="11">
        <v>0</v>
      </c>
      <c r="Q22" s="11">
        <v>0</v>
      </c>
      <c r="R22" s="11">
        <v>0</v>
      </c>
      <c r="S22" s="11">
        <v>0</v>
      </c>
      <c r="T22" s="11">
        <v>0</v>
      </c>
      <c r="U22" s="11">
        <v>0</v>
      </c>
      <c r="V22" s="11">
        <v>0</v>
      </c>
      <c r="W22" s="129">
        <f t="shared" si="0"/>
        <v>0</v>
      </c>
    </row>
    <row r="23" spans="1:23" s="133" customFormat="1" ht="25.5" x14ac:dyDescent="0.25">
      <c r="A23" s="123" t="s">
        <v>42</v>
      </c>
      <c r="B23" s="11">
        <v>0</v>
      </c>
      <c r="C23" s="11">
        <v>0</v>
      </c>
      <c r="D23" s="11">
        <v>0</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29">
        <f t="shared" si="0"/>
        <v>0</v>
      </c>
    </row>
    <row r="24" spans="1:23" s="133" customFormat="1" ht="25.5" x14ac:dyDescent="0.25">
      <c r="A24" s="123" t="s">
        <v>43</v>
      </c>
      <c r="B24" s="11">
        <v>0</v>
      </c>
      <c r="C24" s="11">
        <v>0</v>
      </c>
      <c r="D24" s="11">
        <v>60</v>
      </c>
      <c r="E24" s="11">
        <v>0</v>
      </c>
      <c r="F24" s="11">
        <v>0</v>
      </c>
      <c r="G24" s="11">
        <v>35</v>
      </c>
      <c r="H24" s="11">
        <v>10</v>
      </c>
      <c r="I24" s="11">
        <v>0</v>
      </c>
      <c r="J24" s="11">
        <v>0</v>
      </c>
      <c r="K24" s="11">
        <v>0</v>
      </c>
      <c r="L24" s="11">
        <v>30</v>
      </c>
      <c r="M24" s="11">
        <v>0</v>
      </c>
      <c r="N24" s="11">
        <v>264</v>
      </c>
      <c r="O24" s="11">
        <v>22</v>
      </c>
      <c r="P24" s="11">
        <v>42</v>
      </c>
      <c r="Q24" s="11">
        <v>21</v>
      </c>
      <c r="R24" s="11">
        <v>284</v>
      </c>
      <c r="S24" s="11">
        <v>107</v>
      </c>
      <c r="T24" s="11">
        <v>2322</v>
      </c>
      <c r="U24" s="11">
        <v>0</v>
      </c>
      <c r="V24" s="11">
        <v>0</v>
      </c>
      <c r="W24" s="129">
        <f t="shared" si="0"/>
        <v>3197</v>
      </c>
    </row>
    <row r="25" spans="1:23" s="133" customFormat="1" ht="19.5" customHeight="1" thickBot="1" x14ac:dyDescent="0.25">
      <c r="A25" s="125" t="s">
        <v>0</v>
      </c>
      <c r="B25" s="130">
        <f>SUM(B9:B24)</f>
        <v>0</v>
      </c>
      <c r="C25" s="130">
        <f t="shared" ref="C25:W25" si="1">SUM(C9:C24)</f>
        <v>0</v>
      </c>
      <c r="D25" s="130">
        <f t="shared" si="1"/>
        <v>70</v>
      </c>
      <c r="E25" s="130">
        <f t="shared" si="1"/>
        <v>0</v>
      </c>
      <c r="F25" s="130">
        <f t="shared" si="1"/>
        <v>0</v>
      </c>
      <c r="G25" s="130">
        <f t="shared" si="1"/>
        <v>125</v>
      </c>
      <c r="H25" s="130">
        <f t="shared" si="1"/>
        <v>10</v>
      </c>
      <c r="I25" s="130">
        <f t="shared" si="1"/>
        <v>0</v>
      </c>
      <c r="J25" s="130">
        <f t="shared" si="1"/>
        <v>0</v>
      </c>
      <c r="K25" s="130">
        <f t="shared" si="1"/>
        <v>0</v>
      </c>
      <c r="L25" s="130">
        <f t="shared" si="1"/>
        <v>30</v>
      </c>
      <c r="M25" s="130">
        <f t="shared" si="1"/>
        <v>0</v>
      </c>
      <c r="N25" s="130">
        <f t="shared" si="1"/>
        <v>264</v>
      </c>
      <c r="O25" s="130">
        <f t="shared" si="1"/>
        <v>22</v>
      </c>
      <c r="P25" s="130">
        <f t="shared" si="1"/>
        <v>42</v>
      </c>
      <c r="Q25" s="130">
        <f t="shared" si="1"/>
        <v>21</v>
      </c>
      <c r="R25" s="130">
        <f t="shared" si="1"/>
        <v>344</v>
      </c>
      <c r="S25" s="130">
        <f t="shared" si="1"/>
        <v>107</v>
      </c>
      <c r="T25" s="130">
        <f t="shared" si="1"/>
        <v>2430</v>
      </c>
      <c r="U25" s="130">
        <f t="shared" si="1"/>
        <v>0</v>
      </c>
      <c r="V25" s="130">
        <f t="shared" si="1"/>
        <v>0</v>
      </c>
      <c r="W25" s="130">
        <f t="shared" si="1"/>
        <v>3465</v>
      </c>
    </row>
    <row r="26" spans="1:23" ht="13.5" customHeight="1" thickTop="1" x14ac:dyDescent="0.2">
      <c r="A26" s="24" t="s">
        <v>202</v>
      </c>
    </row>
    <row r="27" spans="1:23" x14ac:dyDescent="0.2">
      <c r="A27" s="50" t="s">
        <v>193</v>
      </c>
    </row>
    <row r="28" spans="1:23" x14ac:dyDescent="0.2">
      <c r="A28" s="24" t="s">
        <v>349</v>
      </c>
    </row>
  </sheetData>
  <mergeCells count="24">
    <mergeCell ref="W6:W8"/>
    <mergeCell ref="F6:F8"/>
    <mergeCell ref="G6:G8"/>
    <mergeCell ref="C6:C8"/>
    <mergeCell ref="N6:N8"/>
    <mergeCell ref="S6:S8"/>
    <mergeCell ref="J6:J8"/>
    <mergeCell ref="K6:K8"/>
    <mergeCell ref="A2:W2"/>
    <mergeCell ref="A4:W4"/>
    <mergeCell ref="R6:R8"/>
    <mergeCell ref="L6:L8"/>
    <mergeCell ref="M6:M8"/>
    <mergeCell ref="O6:O8"/>
    <mergeCell ref="P6:P8"/>
    <mergeCell ref="Q6:Q8"/>
    <mergeCell ref="B6:B8"/>
    <mergeCell ref="D6:D8"/>
    <mergeCell ref="E6:E8"/>
    <mergeCell ref="H6:H8"/>
    <mergeCell ref="I6:I8"/>
    <mergeCell ref="T6:T8"/>
    <mergeCell ref="U6:U8"/>
    <mergeCell ref="V6:V8"/>
  </mergeCells>
  <pageMargins left="0.7" right="0.7" top="0.75" bottom="0.75" header="0.3" footer="0.3"/>
  <pageSetup paperSize="281" scale="50" orientation="landscape" horizontalDpi="300" verticalDpi="300" r:id="rId1"/>
  <headerFooter alignWithMargins="0">
    <oddFooter>&amp;C37</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rgb="FF003300"/>
    <pageSetUpPr fitToPage="1"/>
  </sheetPr>
  <dimension ref="A1:P27"/>
  <sheetViews>
    <sheetView showGridLines="0" zoomScale="85" zoomScaleNormal="85" workbookViewId="0"/>
  </sheetViews>
  <sheetFormatPr baseColWidth="10" defaultRowHeight="12.75" x14ac:dyDescent="0.2"/>
  <cols>
    <col min="1" max="1" width="32.140625" style="2" customWidth="1"/>
    <col min="2" max="3" width="10.42578125" style="2" customWidth="1"/>
    <col min="4" max="4" width="8.5703125" style="2" customWidth="1"/>
    <col min="5" max="6" width="10.42578125" style="2" customWidth="1"/>
    <col min="7" max="7" width="8.5703125" style="2" customWidth="1"/>
    <col min="8" max="9" width="10.42578125" style="2" customWidth="1"/>
    <col min="10" max="10" width="8.5703125" style="2" customWidth="1"/>
    <col min="11" max="11" width="10.7109375" style="2" customWidth="1"/>
    <col min="12" max="12" width="10.5703125" style="2" customWidth="1"/>
    <col min="13" max="13" width="8.5703125" style="2" customWidth="1"/>
    <col min="14" max="15" width="10.42578125" style="2" customWidth="1"/>
    <col min="16" max="16" width="8.5703125" style="2" customWidth="1"/>
    <col min="17" max="16384" width="11.42578125" style="2"/>
  </cols>
  <sheetData>
    <row r="1" spans="1:16" ht="15.75" x14ac:dyDescent="0.25">
      <c r="A1" s="52" t="str">
        <f>'Cuadro 1'!A3</f>
        <v>Enero</v>
      </c>
    </row>
    <row r="2" spans="1:16" ht="18" customHeight="1" x14ac:dyDescent="0.25">
      <c r="A2" s="525" t="s">
        <v>73</v>
      </c>
      <c r="B2" s="518"/>
      <c r="C2" s="518"/>
      <c r="D2" s="518"/>
      <c r="E2" s="518"/>
      <c r="F2" s="518"/>
      <c r="G2" s="518"/>
      <c r="H2" s="518"/>
      <c r="I2" s="518"/>
      <c r="J2" s="518"/>
      <c r="K2" s="518"/>
      <c r="L2" s="518"/>
      <c r="M2" s="518"/>
      <c r="N2" s="518"/>
      <c r="O2" s="518"/>
      <c r="P2" s="518"/>
    </row>
    <row r="3" spans="1:16" ht="12.75" customHeight="1" x14ac:dyDescent="0.2"/>
    <row r="4" spans="1:16" ht="15.75" customHeight="1" x14ac:dyDescent="0.25">
      <c r="A4" s="525" t="s">
        <v>194</v>
      </c>
      <c r="B4" s="518"/>
      <c r="C4" s="518"/>
      <c r="D4" s="518"/>
      <c r="E4" s="518"/>
      <c r="F4" s="518"/>
      <c r="G4" s="518"/>
      <c r="H4" s="518"/>
      <c r="I4" s="518"/>
      <c r="J4" s="518"/>
      <c r="K4" s="518"/>
      <c r="L4" s="518"/>
      <c r="M4" s="518"/>
      <c r="N4" s="518"/>
      <c r="O4" s="518"/>
      <c r="P4" s="518"/>
    </row>
    <row r="5" spans="1:16" ht="13.5" customHeight="1" thickBot="1" x14ac:dyDescent="0.25"/>
    <row r="6" spans="1:16" s="133" customFormat="1" ht="15" customHeight="1" thickTop="1" x14ac:dyDescent="0.2">
      <c r="A6" s="118"/>
      <c r="B6" s="159" t="s">
        <v>143</v>
      </c>
      <c r="C6" s="159"/>
      <c r="D6" s="159"/>
      <c r="E6" s="159"/>
      <c r="F6" s="159"/>
      <c r="G6" s="159"/>
      <c r="H6" s="159"/>
      <c r="I6" s="159"/>
      <c r="J6" s="160"/>
      <c r="K6" s="159" t="s">
        <v>142</v>
      </c>
      <c r="L6" s="159"/>
      <c r="M6" s="160"/>
      <c r="N6" s="161"/>
      <c r="O6" s="604" t="s">
        <v>184</v>
      </c>
      <c r="P6" s="161"/>
    </row>
    <row r="7" spans="1:16" s="133" customFormat="1" ht="15" customHeight="1" x14ac:dyDescent="0.2">
      <c r="A7" s="119" t="s">
        <v>25</v>
      </c>
      <c r="B7" s="162" t="s">
        <v>1</v>
      </c>
      <c r="C7" s="163"/>
      <c r="D7" s="164"/>
      <c r="E7" s="162" t="s">
        <v>27</v>
      </c>
      <c r="F7" s="163"/>
      <c r="G7" s="164"/>
      <c r="H7" s="162" t="s">
        <v>0</v>
      </c>
      <c r="I7" s="163"/>
      <c r="J7" s="164"/>
      <c r="K7" s="165" t="s">
        <v>2</v>
      </c>
      <c r="L7" s="141"/>
      <c r="M7" s="140"/>
      <c r="N7" s="166"/>
      <c r="O7" s="605"/>
      <c r="P7" s="143"/>
    </row>
    <row r="8" spans="1:16" s="133" customFormat="1" ht="15" customHeight="1" x14ac:dyDescent="0.2">
      <c r="A8" s="168"/>
      <c r="B8" s="167" t="s">
        <v>3</v>
      </c>
      <c r="C8" s="167" t="s">
        <v>4</v>
      </c>
      <c r="D8" s="140" t="s">
        <v>0</v>
      </c>
      <c r="E8" s="167" t="s">
        <v>3</v>
      </c>
      <c r="F8" s="167" t="s">
        <v>4</v>
      </c>
      <c r="G8" s="140" t="s">
        <v>0</v>
      </c>
      <c r="H8" s="167" t="s">
        <v>3</v>
      </c>
      <c r="I8" s="167" t="s">
        <v>4</v>
      </c>
      <c r="J8" s="140" t="s">
        <v>0</v>
      </c>
      <c r="K8" s="140" t="s">
        <v>3</v>
      </c>
      <c r="L8" s="140" t="s">
        <v>4</v>
      </c>
      <c r="M8" s="140" t="s">
        <v>0</v>
      </c>
      <c r="N8" s="140" t="s">
        <v>3</v>
      </c>
      <c r="O8" s="140" t="s">
        <v>4</v>
      </c>
      <c r="P8" s="141" t="s">
        <v>0</v>
      </c>
    </row>
    <row r="9" spans="1:16" s="133" customFormat="1" ht="18.75" customHeight="1" x14ac:dyDescent="0.2">
      <c r="A9" s="115" t="s">
        <v>29</v>
      </c>
      <c r="B9" s="41">
        <v>0</v>
      </c>
      <c r="C9" s="41">
        <v>0</v>
      </c>
      <c r="D9" s="41">
        <f>SUM(B9:C9)</f>
        <v>0</v>
      </c>
      <c r="E9" s="41">
        <v>0</v>
      </c>
      <c r="F9" s="41">
        <v>0</v>
      </c>
      <c r="G9" s="41">
        <f>SUM(E9:F9)</f>
        <v>0</v>
      </c>
      <c r="H9" s="41">
        <f>SUM(B9,E9)</f>
        <v>0</v>
      </c>
      <c r="I9" s="41">
        <f>SUM(C9,F9)</f>
        <v>0</v>
      </c>
      <c r="J9" s="41">
        <f>SUM(H9:I9)</f>
        <v>0</v>
      </c>
      <c r="K9" s="41">
        <v>0</v>
      </c>
      <c r="L9" s="41">
        <v>0</v>
      </c>
      <c r="M9" s="41">
        <f>SUM(K9:L9)</f>
        <v>0</v>
      </c>
      <c r="N9" s="41">
        <f>SUM(K9,H9)</f>
        <v>0</v>
      </c>
      <c r="O9" s="41">
        <f>SUM(L9,I9)</f>
        <v>0</v>
      </c>
      <c r="P9" s="41">
        <f>SUM(N9:O9)</f>
        <v>0</v>
      </c>
    </row>
    <row r="10" spans="1:16" s="133" customFormat="1" ht="18.75" customHeight="1" x14ac:dyDescent="0.2">
      <c r="A10" s="116" t="s">
        <v>30</v>
      </c>
      <c r="B10" s="41">
        <v>0</v>
      </c>
      <c r="C10" s="41">
        <v>0</v>
      </c>
      <c r="D10" s="41">
        <f t="shared" ref="D10:D24" si="0">SUM(B10:C10)</f>
        <v>0</v>
      </c>
      <c r="E10" s="41">
        <v>0</v>
      </c>
      <c r="F10" s="41">
        <v>0</v>
      </c>
      <c r="G10" s="41">
        <f t="shared" ref="G10:G24" si="1">SUM(E10:F10)</f>
        <v>0</v>
      </c>
      <c r="H10" s="41">
        <f t="shared" ref="H10:H24" si="2">SUM(B10,E10)</f>
        <v>0</v>
      </c>
      <c r="I10" s="41">
        <f t="shared" ref="I10:I24" si="3">SUM(C10,F10)</f>
        <v>0</v>
      </c>
      <c r="J10" s="41">
        <f t="shared" ref="J10:J24" si="4">SUM(H10:I10)</f>
        <v>0</v>
      </c>
      <c r="K10" s="41">
        <v>0</v>
      </c>
      <c r="L10" s="41">
        <v>0</v>
      </c>
      <c r="M10" s="41">
        <f t="shared" ref="M10:M24" si="5">SUM(K10:L10)</f>
        <v>0</v>
      </c>
      <c r="N10" s="41">
        <f t="shared" ref="N10:N24" si="6">SUM(K10,H10)</f>
        <v>0</v>
      </c>
      <c r="O10" s="41">
        <f t="shared" ref="O10:O24" si="7">SUM(L10,I10)</f>
        <v>0</v>
      </c>
      <c r="P10" s="41">
        <f t="shared" ref="P10:P24" si="8">SUM(N10:O10)</f>
        <v>0</v>
      </c>
    </row>
    <row r="11" spans="1:16" s="133" customFormat="1" ht="18.75" customHeight="1" x14ac:dyDescent="0.2">
      <c r="A11" s="116" t="s">
        <v>31</v>
      </c>
      <c r="B11" s="41">
        <v>0</v>
      </c>
      <c r="C11" s="41">
        <v>0</v>
      </c>
      <c r="D11" s="41">
        <f t="shared" si="0"/>
        <v>0</v>
      </c>
      <c r="E11" s="41">
        <v>0</v>
      </c>
      <c r="F11" s="41">
        <v>0</v>
      </c>
      <c r="G11" s="41">
        <f t="shared" si="1"/>
        <v>0</v>
      </c>
      <c r="H11" s="41">
        <f t="shared" si="2"/>
        <v>0</v>
      </c>
      <c r="I11" s="41">
        <f t="shared" si="3"/>
        <v>0</v>
      </c>
      <c r="J11" s="41">
        <f t="shared" si="4"/>
        <v>0</v>
      </c>
      <c r="K11" s="41">
        <v>0</v>
      </c>
      <c r="L11" s="41">
        <v>0</v>
      </c>
      <c r="M11" s="41">
        <f t="shared" si="5"/>
        <v>0</v>
      </c>
      <c r="N11" s="41">
        <f t="shared" si="6"/>
        <v>0</v>
      </c>
      <c r="O11" s="41">
        <f t="shared" si="7"/>
        <v>0</v>
      </c>
      <c r="P11" s="41">
        <f t="shared" si="8"/>
        <v>0</v>
      </c>
    </row>
    <row r="12" spans="1:16" s="133" customFormat="1" ht="18.75" customHeight="1" x14ac:dyDescent="0.2">
      <c r="A12" s="116" t="s">
        <v>32</v>
      </c>
      <c r="B12" s="41">
        <v>0</v>
      </c>
      <c r="C12" s="41">
        <v>0</v>
      </c>
      <c r="D12" s="41">
        <f t="shared" si="0"/>
        <v>0</v>
      </c>
      <c r="E12" s="41">
        <v>0</v>
      </c>
      <c r="F12" s="41">
        <v>0</v>
      </c>
      <c r="G12" s="41">
        <f t="shared" si="1"/>
        <v>0</v>
      </c>
      <c r="H12" s="41">
        <f t="shared" si="2"/>
        <v>0</v>
      </c>
      <c r="I12" s="41">
        <f t="shared" si="3"/>
        <v>0</v>
      </c>
      <c r="J12" s="41">
        <f t="shared" si="4"/>
        <v>0</v>
      </c>
      <c r="K12" s="41">
        <v>0</v>
      </c>
      <c r="L12" s="41">
        <v>0</v>
      </c>
      <c r="M12" s="41">
        <f t="shared" si="5"/>
        <v>0</v>
      </c>
      <c r="N12" s="41">
        <f t="shared" si="6"/>
        <v>0</v>
      </c>
      <c r="O12" s="41">
        <f t="shared" si="7"/>
        <v>0</v>
      </c>
      <c r="P12" s="41">
        <f t="shared" si="8"/>
        <v>0</v>
      </c>
    </row>
    <row r="13" spans="1:16" s="133" customFormat="1" ht="18.75" customHeight="1" x14ac:dyDescent="0.2">
      <c r="A13" s="116" t="s">
        <v>33</v>
      </c>
      <c r="B13" s="41">
        <v>0</v>
      </c>
      <c r="C13" s="41">
        <v>0</v>
      </c>
      <c r="D13" s="41">
        <f t="shared" si="0"/>
        <v>0</v>
      </c>
      <c r="E13" s="41">
        <v>0</v>
      </c>
      <c r="F13" s="41">
        <v>0</v>
      </c>
      <c r="G13" s="41">
        <f t="shared" si="1"/>
        <v>0</v>
      </c>
      <c r="H13" s="41">
        <f t="shared" si="2"/>
        <v>0</v>
      </c>
      <c r="I13" s="41">
        <f t="shared" si="3"/>
        <v>0</v>
      </c>
      <c r="J13" s="41">
        <f t="shared" si="4"/>
        <v>0</v>
      </c>
      <c r="K13" s="41">
        <v>0</v>
      </c>
      <c r="L13" s="41">
        <v>0</v>
      </c>
      <c r="M13" s="41">
        <f t="shared" si="5"/>
        <v>0</v>
      </c>
      <c r="N13" s="41">
        <f t="shared" si="6"/>
        <v>0</v>
      </c>
      <c r="O13" s="41">
        <f t="shared" si="7"/>
        <v>0</v>
      </c>
      <c r="P13" s="41">
        <f t="shared" si="8"/>
        <v>0</v>
      </c>
    </row>
    <row r="14" spans="1:16" s="133" customFormat="1" ht="18.75" customHeight="1" x14ac:dyDescent="0.2">
      <c r="A14" s="116" t="s">
        <v>34</v>
      </c>
      <c r="B14" s="41">
        <v>10</v>
      </c>
      <c r="C14" s="41">
        <v>60</v>
      </c>
      <c r="D14" s="41">
        <f t="shared" si="0"/>
        <v>70</v>
      </c>
      <c r="E14" s="41">
        <v>0</v>
      </c>
      <c r="F14" s="41">
        <v>60</v>
      </c>
      <c r="G14" s="41">
        <f t="shared" si="1"/>
        <v>60</v>
      </c>
      <c r="H14" s="41">
        <f t="shared" si="2"/>
        <v>10</v>
      </c>
      <c r="I14" s="41">
        <f t="shared" si="3"/>
        <v>120</v>
      </c>
      <c r="J14" s="41">
        <f t="shared" si="4"/>
        <v>130</v>
      </c>
      <c r="K14" s="41">
        <v>3</v>
      </c>
      <c r="L14" s="41">
        <v>0</v>
      </c>
      <c r="M14" s="41">
        <f t="shared" si="5"/>
        <v>3</v>
      </c>
      <c r="N14" s="41">
        <f t="shared" si="6"/>
        <v>13</v>
      </c>
      <c r="O14" s="41">
        <f t="shared" si="7"/>
        <v>120</v>
      </c>
      <c r="P14" s="41">
        <f t="shared" si="8"/>
        <v>133</v>
      </c>
    </row>
    <row r="15" spans="1:16" s="133" customFormat="1" ht="18.75" customHeight="1" x14ac:dyDescent="0.2">
      <c r="A15" s="116" t="s">
        <v>35</v>
      </c>
      <c r="B15" s="41">
        <v>0</v>
      </c>
      <c r="C15" s="41">
        <v>0</v>
      </c>
      <c r="D15" s="41">
        <f t="shared" si="0"/>
        <v>0</v>
      </c>
      <c r="E15" s="41">
        <v>0</v>
      </c>
      <c r="F15" s="41">
        <v>0</v>
      </c>
      <c r="G15" s="41">
        <f t="shared" si="1"/>
        <v>0</v>
      </c>
      <c r="H15" s="41">
        <f t="shared" si="2"/>
        <v>0</v>
      </c>
      <c r="I15" s="41">
        <f t="shared" si="3"/>
        <v>0</v>
      </c>
      <c r="J15" s="41">
        <f t="shared" si="4"/>
        <v>0</v>
      </c>
      <c r="K15" s="41">
        <v>0</v>
      </c>
      <c r="L15" s="41">
        <v>0</v>
      </c>
      <c r="M15" s="41">
        <f t="shared" si="5"/>
        <v>0</v>
      </c>
      <c r="N15" s="41">
        <f t="shared" si="6"/>
        <v>0</v>
      </c>
      <c r="O15" s="41">
        <f t="shared" si="7"/>
        <v>0</v>
      </c>
      <c r="P15" s="41">
        <f t="shared" si="8"/>
        <v>0</v>
      </c>
    </row>
    <row r="16" spans="1:16" s="133" customFormat="1" ht="18.75" customHeight="1" x14ac:dyDescent="0.2">
      <c r="A16" s="116" t="s">
        <v>36</v>
      </c>
      <c r="B16" s="41">
        <v>0</v>
      </c>
      <c r="C16" s="41">
        <v>0</v>
      </c>
      <c r="D16" s="41">
        <f t="shared" si="0"/>
        <v>0</v>
      </c>
      <c r="E16" s="41">
        <v>0</v>
      </c>
      <c r="F16" s="41">
        <v>9</v>
      </c>
      <c r="G16" s="41">
        <f t="shared" si="1"/>
        <v>9</v>
      </c>
      <c r="H16" s="41">
        <f t="shared" si="2"/>
        <v>0</v>
      </c>
      <c r="I16" s="41">
        <f t="shared" si="3"/>
        <v>9</v>
      </c>
      <c r="J16" s="41">
        <f t="shared" si="4"/>
        <v>9</v>
      </c>
      <c r="K16" s="41">
        <v>0</v>
      </c>
      <c r="L16" s="41">
        <v>0</v>
      </c>
      <c r="M16" s="41">
        <f t="shared" si="5"/>
        <v>0</v>
      </c>
      <c r="N16" s="41">
        <f t="shared" si="6"/>
        <v>0</v>
      </c>
      <c r="O16" s="41">
        <f t="shared" si="7"/>
        <v>9</v>
      </c>
      <c r="P16" s="41">
        <f t="shared" si="8"/>
        <v>9</v>
      </c>
    </row>
    <row r="17" spans="1:16" s="133" customFormat="1" ht="18.75" customHeight="1" x14ac:dyDescent="0.2">
      <c r="A17" s="116" t="s">
        <v>490</v>
      </c>
      <c r="B17" s="41">
        <v>0</v>
      </c>
      <c r="C17" s="41">
        <v>0</v>
      </c>
      <c r="D17" s="41">
        <f t="shared" si="0"/>
        <v>0</v>
      </c>
      <c r="E17" s="41">
        <v>0</v>
      </c>
      <c r="F17" s="41">
        <v>0</v>
      </c>
      <c r="G17" s="41">
        <f t="shared" si="1"/>
        <v>0</v>
      </c>
      <c r="H17" s="41">
        <f t="shared" si="2"/>
        <v>0</v>
      </c>
      <c r="I17" s="41">
        <f t="shared" si="3"/>
        <v>0</v>
      </c>
      <c r="J17" s="41">
        <f t="shared" si="4"/>
        <v>0</v>
      </c>
      <c r="K17" s="41">
        <v>0</v>
      </c>
      <c r="L17" s="41">
        <v>0</v>
      </c>
      <c r="M17" s="41">
        <f t="shared" si="5"/>
        <v>0</v>
      </c>
      <c r="N17" s="41">
        <f t="shared" si="6"/>
        <v>0</v>
      </c>
      <c r="O17" s="41">
        <f t="shared" si="7"/>
        <v>0</v>
      </c>
      <c r="P17" s="41">
        <f t="shared" si="8"/>
        <v>0</v>
      </c>
    </row>
    <row r="18" spans="1:16" s="133" customFormat="1" ht="18.75" customHeight="1" x14ac:dyDescent="0.2">
      <c r="A18" s="116" t="s">
        <v>37</v>
      </c>
      <c r="B18" s="41">
        <v>6</v>
      </c>
      <c r="C18" s="41">
        <v>0</v>
      </c>
      <c r="D18" s="41">
        <f t="shared" si="0"/>
        <v>6</v>
      </c>
      <c r="E18" s="41">
        <v>0</v>
      </c>
      <c r="F18" s="41">
        <v>0</v>
      </c>
      <c r="G18" s="41">
        <f t="shared" si="1"/>
        <v>0</v>
      </c>
      <c r="H18" s="41">
        <f t="shared" si="2"/>
        <v>6</v>
      </c>
      <c r="I18" s="41">
        <f t="shared" si="3"/>
        <v>0</v>
      </c>
      <c r="J18" s="41">
        <f t="shared" si="4"/>
        <v>6</v>
      </c>
      <c r="K18" s="41">
        <v>0</v>
      </c>
      <c r="L18" s="41">
        <v>30</v>
      </c>
      <c r="M18" s="41">
        <f t="shared" si="5"/>
        <v>30</v>
      </c>
      <c r="N18" s="41">
        <f t="shared" si="6"/>
        <v>6</v>
      </c>
      <c r="O18" s="41">
        <f t="shared" si="7"/>
        <v>30</v>
      </c>
      <c r="P18" s="41">
        <f t="shared" si="8"/>
        <v>36</v>
      </c>
    </row>
    <row r="19" spans="1:16" s="133" customFormat="1" ht="18.75" customHeight="1" x14ac:dyDescent="0.2">
      <c r="A19" s="116" t="s">
        <v>38</v>
      </c>
      <c r="B19" s="41">
        <v>0</v>
      </c>
      <c r="C19" s="41">
        <v>0</v>
      </c>
      <c r="D19" s="41">
        <f t="shared" si="0"/>
        <v>0</v>
      </c>
      <c r="E19" s="41">
        <v>90</v>
      </c>
      <c r="F19" s="41">
        <v>0</v>
      </c>
      <c r="G19" s="41">
        <f t="shared" si="1"/>
        <v>90</v>
      </c>
      <c r="H19" s="41">
        <f t="shared" si="2"/>
        <v>90</v>
      </c>
      <c r="I19" s="41">
        <f t="shared" si="3"/>
        <v>0</v>
      </c>
      <c r="J19" s="41">
        <f t="shared" si="4"/>
        <v>90</v>
      </c>
      <c r="K19" s="41">
        <v>0</v>
      </c>
      <c r="L19" s="41">
        <v>0</v>
      </c>
      <c r="M19" s="41">
        <f t="shared" si="5"/>
        <v>0</v>
      </c>
      <c r="N19" s="41">
        <f t="shared" si="6"/>
        <v>90</v>
      </c>
      <c r="O19" s="41">
        <f t="shared" si="7"/>
        <v>0</v>
      </c>
      <c r="P19" s="41">
        <f t="shared" si="8"/>
        <v>90</v>
      </c>
    </row>
    <row r="20" spans="1:16" s="133" customFormat="1" ht="18.75" customHeight="1" x14ac:dyDescent="0.2">
      <c r="A20" s="116" t="s">
        <v>39</v>
      </c>
      <c r="B20" s="41">
        <v>0</v>
      </c>
      <c r="C20" s="41">
        <v>0</v>
      </c>
      <c r="D20" s="41">
        <f t="shared" si="0"/>
        <v>0</v>
      </c>
      <c r="E20" s="41">
        <v>0</v>
      </c>
      <c r="F20" s="41">
        <v>0</v>
      </c>
      <c r="G20" s="41">
        <f t="shared" si="1"/>
        <v>0</v>
      </c>
      <c r="H20" s="41">
        <f t="shared" si="2"/>
        <v>0</v>
      </c>
      <c r="I20" s="41">
        <f t="shared" si="3"/>
        <v>0</v>
      </c>
      <c r="J20" s="41">
        <f t="shared" si="4"/>
        <v>0</v>
      </c>
      <c r="K20" s="41">
        <v>0</v>
      </c>
      <c r="L20" s="41">
        <v>0</v>
      </c>
      <c r="M20" s="41">
        <f t="shared" si="5"/>
        <v>0</v>
      </c>
      <c r="N20" s="41">
        <f t="shared" si="6"/>
        <v>0</v>
      </c>
      <c r="O20" s="41">
        <f t="shared" si="7"/>
        <v>0</v>
      </c>
      <c r="P20" s="41">
        <f t="shared" si="8"/>
        <v>0</v>
      </c>
    </row>
    <row r="21" spans="1:16" s="133" customFormat="1" ht="18.75" customHeight="1" x14ac:dyDescent="0.2">
      <c r="A21" s="117" t="s">
        <v>40</v>
      </c>
      <c r="B21" s="41">
        <v>0</v>
      </c>
      <c r="C21" s="41">
        <v>0</v>
      </c>
      <c r="D21" s="41">
        <f t="shared" si="0"/>
        <v>0</v>
      </c>
      <c r="E21" s="41">
        <v>0</v>
      </c>
      <c r="F21" s="41">
        <v>0</v>
      </c>
      <c r="G21" s="41">
        <f t="shared" si="1"/>
        <v>0</v>
      </c>
      <c r="H21" s="41">
        <f t="shared" si="2"/>
        <v>0</v>
      </c>
      <c r="I21" s="41">
        <f t="shared" si="3"/>
        <v>0</v>
      </c>
      <c r="J21" s="41">
        <f t="shared" si="4"/>
        <v>0</v>
      </c>
      <c r="K21" s="41">
        <v>0</v>
      </c>
      <c r="L21" s="41">
        <v>0</v>
      </c>
      <c r="M21" s="41">
        <f t="shared" si="5"/>
        <v>0</v>
      </c>
      <c r="N21" s="41">
        <f t="shared" si="6"/>
        <v>0</v>
      </c>
      <c r="O21" s="41">
        <f t="shared" si="7"/>
        <v>0</v>
      </c>
      <c r="P21" s="41">
        <f t="shared" si="8"/>
        <v>0</v>
      </c>
    </row>
    <row r="22" spans="1:16" s="133" customFormat="1" ht="18.75" customHeight="1" x14ac:dyDescent="0.2">
      <c r="A22" s="117" t="s">
        <v>41</v>
      </c>
      <c r="B22" s="41">
        <v>0</v>
      </c>
      <c r="C22" s="41">
        <v>0</v>
      </c>
      <c r="D22" s="41">
        <f t="shared" si="0"/>
        <v>0</v>
      </c>
      <c r="E22" s="41">
        <v>0</v>
      </c>
      <c r="F22" s="41">
        <v>0</v>
      </c>
      <c r="G22" s="41">
        <f t="shared" si="1"/>
        <v>0</v>
      </c>
      <c r="H22" s="41">
        <f t="shared" si="2"/>
        <v>0</v>
      </c>
      <c r="I22" s="41">
        <f t="shared" si="3"/>
        <v>0</v>
      </c>
      <c r="J22" s="41">
        <f t="shared" si="4"/>
        <v>0</v>
      </c>
      <c r="K22" s="41">
        <v>0</v>
      </c>
      <c r="L22" s="41">
        <v>0</v>
      </c>
      <c r="M22" s="41">
        <f t="shared" si="5"/>
        <v>0</v>
      </c>
      <c r="N22" s="41">
        <f t="shared" si="6"/>
        <v>0</v>
      </c>
      <c r="O22" s="41">
        <f t="shared" si="7"/>
        <v>0</v>
      </c>
      <c r="P22" s="41">
        <f t="shared" si="8"/>
        <v>0</v>
      </c>
    </row>
    <row r="23" spans="1:16" s="133" customFormat="1" ht="18.75" customHeight="1" x14ac:dyDescent="0.2">
      <c r="A23" s="116" t="s">
        <v>42</v>
      </c>
      <c r="B23" s="41">
        <v>0</v>
      </c>
      <c r="C23" s="41">
        <v>0</v>
      </c>
      <c r="D23" s="41">
        <f t="shared" si="0"/>
        <v>0</v>
      </c>
      <c r="E23" s="41">
        <v>0</v>
      </c>
      <c r="F23" s="41">
        <v>0</v>
      </c>
      <c r="G23" s="41">
        <f t="shared" si="1"/>
        <v>0</v>
      </c>
      <c r="H23" s="41">
        <f t="shared" si="2"/>
        <v>0</v>
      </c>
      <c r="I23" s="41">
        <f t="shared" si="3"/>
        <v>0</v>
      </c>
      <c r="J23" s="41">
        <f t="shared" si="4"/>
        <v>0</v>
      </c>
      <c r="K23" s="41">
        <v>0</v>
      </c>
      <c r="L23" s="41">
        <v>0</v>
      </c>
      <c r="M23" s="41">
        <f t="shared" si="5"/>
        <v>0</v>
      </c>
      <c r="N23" s="41">
        <f t="shared" si="6"/>
        <v>0</v>
      </c>
      <c r="O23" s="41">
        <f t="shared" si="7"/>
        <v>0</v>
      </c>
      <c r="P23" s="41">
        <f t="shared" si="8"/>
        <v>0</v>
      </c>
    </row>
    <row r="24" spans="1:16" s="133" customFormat="1" ht="18.75" customHeight="1" x14ac:dyDescent="0.2">
      <c r="A24" s="116" t="s">
        <v>43</v>
      </c>
      <c r="B24" s="41">
        <v>1244</v>
      </c>
      <c r="C24" s="41">
        <v>512</v>
      </c>
      <c r="D24" s="41">
        <f t="shared" si="0"/>
        <v>1756</v>
      </c>
      <c r="E24" s="41">
        <v>328</v>
      </c>
      <c r="F24" s="41">
        <v>224</v>
      </c>
      <c r="G24" s="41">
        <f t="shared" si="1"/>
        <v>552</v>
      </c>
      <c r="H24" s="41">
        <f t="shared" si="2"/>
        <v>1572</v>
      </c>
      <c r="I24" s="41">
        <f t="shared" si="3"/>
        <v>736</v>
      </c>
      <c r="J24" s="41">
        <f t="shared" si="4"/>
        <v>2308</v>
      </c>
      <c r="K24" s="41">
        <v>346</v>
      </c>
      <c r="L24" s="41">
        <v>543</v>
      </c>
      <c r="M24" s="41">
        <f t="shared" si="5"/>
        <v>889</v>
      </c>
      <c r="N24" s="41">
        <f t="shared" si="6"/>
        <v>1918</v>
      </c>
      <c r="O24" s="41">
        <f t="shared" si="7"/>
        <v>1279</v>
      </c>
      <c r="P24" s="41">
        <f t="shared" si="8"/>
        <v>3197</v>
      </c>
    </row>
    <row r="25" spans="1:16" s="133" customFormat="1" ht="18.75" customHeight="1" thickBot="1" x14ac:dyDescent="0.25">
      <c r="A25" s="125" t="s">
        <v>0</v>
      </c>
      <c r="B25" s="130">
        <f>SUM(B9:B24)</f>
        <v>1260</v>
      </c>
      <c r="C25" s="130">
        <f t="shared" ref="C25:P25" si="9">SUM(C9:C24)</f>
        <v>572</v>
      </c>
      <c r="D25" s="130">
        <f t="shared" si="9"/>
        <v>1832</v>
      </c>
      <c r="E25" s="130">
        <f t="shared" si="9"/>
        <v>418</v>
      </c>
      <c r="F25" s="130">
        <f t="shared" si="9"/>
        <v>293</v>
      </c>
      <c r="G25" s="130">
        <f t="shared" si="9"/>
        <v>711</v>
      </c>
      <c r="H25" s="130">
        <f t="shared" si="9"/>
        <v>1678</v>
      </c>
      <c r="I25" s="130">
        <f t="shared" si="9"/>
        <v>865</v>
      </c>
      <c r="J25" s="130">
        <f t="shared" si="9"/>
        <v>2543</v>
      </c>
      <c r="K25" s="130">
        <f t="shared" si="9"/>
        <v>349</v>
      </c>
      <c r="L25" s="130">
        <f t="shared" si="9"/>
        <v>573</v>
      </c>
      <c r="M25" s="130">
        <f t="shared" si="9"/>
        <v>922</v>
      </c>
      <c r="N25" s="130">
        <f t="shared" si="9"/>
        <v>2027</v>
      </c>
      <c r="O25" s="130">
        <f t="shared" si="9"/>
        <v>1438</v>
      </c>
      <c r="P25" s="130">
        <f t="shared" si="9"/>
        <v>3465</v>
      </c>
    </row>
    <row r="26" spans="1:16" ht="13.5" thickTop="1" x14ac:dyDescent="0.2">
      <c r="A26" s="24" t="s">
        <v>202</v>
      </c>
    </row>
    <row r="27" spans="1:16" x14ac:dyDescent="0.2">
      <c r="A27" s="24" t="s">
        <v>350</v>
      </c>
    </row>
  </sheetData>
  <mergeCells count="3">
    <mergeCell ref="A2:P2"/>
    <mergeCell ref="A4:P4"/>
    <mergeCell ref="O6:O7"/>
  </mergeCells>
  <pageMargins left="0.7" right="0.7" top="0.75" bottom="0.75" header="0.3" footer="0.3"/>
  <pageSetup paperSize="281" scale="84" orientation="landscape" horizontalDpi="300" verticalDpi="300" r:id="rId1"/>
  <headerFooter alignWithMargins="0">
    <oddFooter>&amp;C38</oddFooter>
  </headerFooter>
  <legacyDrawingHF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rgb="FF003300"/>
    <pageSetUpPr fitToPage="1"/>
  </sheetPr>
  <dimension ref="A1:V34"/>
  <sheetViews>
    <sheetView showGridLines="0" zoomScale="85" zoomScaleNormal="85" workbookViewId="0"/>
  </sheetViews>
  <sheetFormatPr baseColWidth="10" defaultRowHeight="12.75" x14ac:dyDescent="0.2"/>
  <cols>
    <col min="1" max="1" width="11.42578125" style="2"/>
    <col min="2" max="2" width="50.7109375" style="2" customWidth="1"/>
    <col min="3" max="3" width="10.7109375" style="2" bestFit="1" customWidth="1"/>
    <col min="4" max="4" width="10.28515625" style="2" bestFit="1" customWidth="1"/>
    <col min="5" max="5" width="7.28515625" style="2" bestFit="1" customWidth="1"/>
    <col min="6" max="6" width="10.7109375" style="2" bestFit="1" customWidth="1"/>
    <col min="7" max="7" width="10.28515625" style="2" bestFit="1" customWidth="1"/>
    <col min="8" max="8" width="7.28515625" style="2" bestFit="1" customWidth="1"/>
    <col min="9" max="9" width="10.7109375" style="2" bestFit="1" customWidth="1"/>
    <col min="10" max="10" width="10.28515625" style="2" bestFit="1" customWidth="1"/>
    <col min="11" max="11" width="7.28515625" style="2" bestFit="1" customWidth="1"/>
    <col min="12" max="12" width="11.5703125" style="2" customWidth="1"/>
    <col min="13" max="13" width="10.42578125" style="2" customWidth="1"/>
    <col min="14" max="14" width="7.5703125" style="2" customWidth="1"/>
    <col min="15" max="15" width="10.7109375" style="2" bestFit="1" customWidth="1"/>
    <col min="16" max="16" width="10.28515625" style="2" bestFit="1" customWidth="1"/>
    <col min="17" max="17" width="7.28515625" style="2" bestFit="1" customWidth="1"/>
    <col min="18" max="16384" width="11.42578125" style="2"/>
  </cols>
  <sheetData>
    <row r="1" spans="1:22" ht="15.75" x14ac:dyDescent="0.25">
      <c r="A1" s="52" t="str">
        <f>'Cuadro 1'!A3</f>
        <v>Enero</v>
      </c>
      <c r="C1" s="26"/>
    </row>
    <row r="2" spans="1:22" ht="13.5" x14ac:dyDescent="0.25">
      <c r="A2" s="525" t="s">
        <v>74</v>
      </c>
      <c r="B2" s="451"/>
      <c r="C2" s="451"/>
      <c r="D2" s="451"/>
      <c r="E2" s="451"/>
      <c r="F2" s="451"/>
      <c r="G2" s="451"/>
      <c r="H2" s="451"/>
      <c r="I2" s="451"/>
      <c r="J2" s="451"/>
      <c r="K2" s="451"/>
      <c r="L2" s="451"/>
      <c r="M2" s="451"/>
      <c r="N2" s="451"/>
      <c r="O2" s="451"/>
      <c r="P2" s="451"/>
      <c r="Q2" s="451"/>
    </row>
    <row r="4" spans="1:22" ht="19.5" customHeight="1" x14ac:dyDescent="0.25">
      <c r="A4" s="525" t="s">
        <v>195</v>
      </c>
      <c r="B4" s="451"/>
      <c r="C4" s="451"/>
      <c r="D4" s="451"/>
      <c r="E4" s="451"/>
      <c r="F4" s="451"/>
      <c r="G4" s="451"/>
      <c r="H4" s="451"/>
      <c r="I4" s="451"/>
      <c r="J4" s="451"/>
      <c r="K4" s="451"/>
      <c r="L4" s="451"/>
      <c r="M4" s="451"/>
      <c r="N4" s="451"/>
      <c r="O4" s="451"/>
      <c r="P4" s="451"/>
      <c r="Q4" s="451"/>
    </row>
    <row r="5" spans="1:22" ht="13.5" customHeight="1" thickBot="1" x14ac:dyDescent="0.25"/>
    <row r="6" spans="1:22" s="133" customFormat="1" ht="15" customHeight="1" thickTop="1" x14ac:dyDescent="0.2">
      <c r="A6" s="463" t="s">
        <v>78</v>
      </c>
      <c r="B6" s="460" t="s">
        <v>356</v>
      </c>
      <c r="C6" s="32" t="s">
        <v>143</v>
      </c>
      <c r="D6" s="32"/>
      <c r="E6" s="32"/>
      <c r="F6" s="32"/>
      <c r="G6" s="32"/>
      <c r="H6" s="32"/>
      <c r="I6" s="32"/>
      <c r="J6" s="32"/>
      <c r="K6" s="32"/>
      <c r="L6" s="32"/>
      <c r="M6" s="32"/>
      <c r="N6" s="288"/>
      <c r="O6" s="32" t="s">
        <v>142</v>
      </c>
      <c r="P6" s="32"/>
      <c r="Q6" s="32"/>
      <c r="R6" s="288"/>
      <c r="S6" s="289"/>
      <c r="T6" s="604" t="s">
        <v>184</v>
      </c>
      <c r="U6" s="229"/>
      <c r="V6" s="289"/>
    </row>
    <row r="7" spans="1:22" s="133" customFormat="1" ht="15" customHeight="1" x14ac:dyDescent="0.2">
      <c r="A7" s="656"/>
      <c r="B7" s="499"/>
      <c r="C7" s="274" t="s">
        <v>1</v>
      </c>
      <c r="D7" s="290"/>
      <c r="E7" s="290"/>
      <c r="F7" s="291"/>
      <c r="G7" s="274" t="s">
        <v>27</v>
      </c>
      <c r="H7" s="290"/>
      <c r="I7" s="290"/>
      <c r="J7" s="291"/>
      <c r="K7" s="274" t="s">
        <v>0</v>
      </c>
      <c r="L7" s="290"/>
      <c r="M7" s="290"/>
      <c r="N7" s="291"/>
      <c r="O7" s="292" t="s">
        <v>2</v>
      </c>
      <c r="P7" s="29"/>
      <c r="Q7" s="29"/>
      <c r="R7" s="273"/>
      <c r="S7" s="293"/>
      <c r="T7" s="643"/>
      <c r="U7" s="294"/>
      <c r="V7" s="295"/>
    </row>
    <row r="8" spans="1:22" s="133" customFormat="1" ht="15" customHeight="1" x14ac:dyDescent="0.2">
      <c r="A8" s="474"/>
      <c r="B8" s="476"/>
      <c r="C8" s="138" t="s">
        <v>3</v>
      </c>
      <c r="D8" s="138" t="s">
        <v>4</v>
      </c>
      <c r="E8" s="297" t="s">
        <v>492</v>
      </c>
      <c r="F8" s="138" t="s">
        <v>0</v>
      </c>
      <c r="G8" s="138" t="s">
        <v>3</v>
      </c>
      <c r="H8" s="138" t="s">
        <v>4</v>
      </c>
      <c r="I8" s="297" t="s">
        <v>492</v>
      </c>
      <c r="J8" s="138" t="s">
        <v>0</v>
      </c>
      <c r="K8" s="138" t="s">
        <v>3</v>
      </c>
      <c r="L8" s="138" t="s">
        <v>4</v>
      </c>
      <c r="M8" s="297" t="s">
        <v>492</v>
      </c>
      <c r="N8" s="138" t="s">
        <v>0</v>
      </c>
      <c r="O8" s="138" t="s">
        <v>3</v>
      </c>
      <c r="P8" s="138" t="s">
        <v>4</v>
      </c>
      <c r="Q8" s="297" t="s">
        <v>492</v>
      </c>
      <c r="R8" s="138" t="s">
        <v>0</v>
      </c>
      <c r="S8" s="298" t="s">
        <v>3</v>
      </c>
      <c r="T8" s="298" t="s">
        <v>4</v>
      </c>
      <c r="U8" s="299" t="s">
        <v>492</v>
      </c>
      <c r="V8" s="287" t="s">
        <v>0</v>
      </c>
    </row>
    <row r="9" spans="1:22" s="133" customFormat="1" ht="18.75" customHeight="1" x14ac:dyDescent="0.25">
      <c r="A9" s="312" t="s">
        <v>79</v>
      </c>
      <c r="B9" s="313" t="s">
        <v>496</v>
      </c>
      <c r="C9" s="321">
        <v>0</v>
      </c>
      <c r="D9" s="321">
        <v>0</v>
      </c>
      <c r="E9" s="321">
        <v>0</v>
      </c>
      <c r="F9" s="321">
        <f>SUM(C9:E9)</f>
        <v>0</v>
      </c>
      <c r="G9" s="321">
        <v>0</v>
      </c>
      <c r="H9" s="321">
        <v>0</v>
      </c>
      <c r="I9" s="321">
        <v>0</v>
      </c>
      <c r="J9" s="321">
        <f>SUM(G9:I9)</f>
        <v>0</v>
      </c>
      <c r="K9" s="321">
        <f>SUM(C9,G9)</f>
        <v>0</v>
      </c>
      <c r="L9" s="321">
        <f>SUM(D9,H9)</f>
        <v>0</v>
      </c>
      <c r="M9" s="321">
        <f>SUM(E9,I9)</f>
        <v>0</v>
      </c>
      <c r="N9" s="321">
        <f>SUM(K9:M9)</f>
        <v>0</v>
      </c>
      <c r="O9" s="321">
        <v>0</v>
      </c>
      <c r="P9" s="321">
        <v>0</v>
      </c>
      <c r="Q9" s="321">
        <v>0</v>
      </c>
      <c r="R9" s="321">
        <f>SUM(O9:Q9)</f>
        <v>0</v>
      </c>
      <c r="S9" s="20">
        <f>SUM(O9,K9)</f>
        <v>0</v>
      </c>
      <c r="T9" s="20">
        <f>SUM(P9,L9)</f>
        <v>0</v>
      </c>
      <c r="U9" s="20">
        <f>SUM(Q9,M9)</f>
        <v>0</v>
      </c>
      <c r="V9" s="321">
        <f>SUM(S9:U9)</f>
        <v>0</v>
      </c>
    </row>
    <row r="10" spans="1:22" s="133" customFormat="1" ht="18.75" customHeight="1" x14ac:dyDescent="0.25">
      <c r="A10" s="314" t="s">
        <v>80</v>
      </c>
      <c r="B10" s="313" t="s">
        <v>454</v>
      </c>
      <c r="C10" s="321">
        <v>0</v>
      </c>
      <c r="D10" s="321">
        <v>0</v>
      </c>
      <c r="E10" s="321">
        <v>0</v>
      </c>
      <c r="F10" s="321">
        <f t="shared" ref="F10:F30" si="0">SUM(C10:E10)</f>
        <v>0</v>
      </c>
      <c r="G10" s="321">
        <v>0</v>
      </c>
      <c r="H10" s="321">
        <v>0</v>
      </c>
      <c r="I10" s="321">
        <v>0</v>
      </c>
      <c r="J10" s="321">
        <f t="shared" ref="J10:J30" si="1">SUM(G10:I10)</f>
        <v>0</v>
      </c>
      <c r="K10" s="321">
        <f t="shared" ref="K10:K30" si="2">SUM(C10,G10)</f>
        <v>0</v>
      </c>
      <c r="L10" s="321">
        <f t="shared" ref="L10:L30" si="3">SUM(D10,H10)</f>
        <v>0</v>
      </c>
      <c r="M10" s="321">
        <f t="shared" ref="M10:M30" si="4">SUM(E10,I10)</f>
        <v>0</v>
      </c>
      <c r="N10" s="321">
        <f t="shared" ref="N10:N30" si="5">SUM(K10:M10)</f>
        <v>0</v>
      </c>
      <c r="O10" s="321">
        <v>0</v>
      </c>
      <c r="P10" s="321">
        <v>0</v>
      </c>
      <c r="Q10" s="321">
        <v>0</v>
      </c>
      <c r="R10" s="321">
        <f t="shared" ref="R10:R30" si="6">SUM(O10:Q10)</f>
        <v>0</v>
      </c>
      <c r="S10" s="20">
        <f t="shared" ref="S10:S30" si="7">SUM(O10,K10)</f>
        <v>0</v>
      </c>
      <c r="T10" s="20">
        <f t="shared" ref="T10:T30" si="8">SUM(P10,L10)</f>
        <v>0</v>
      </c>
      <c r="U10" s="20">
        <f t="shared" ref="U10:U30" si="9">SUM(Q10,M10)</f>
        <v>0</v>
      </c>
      <c r="V10" s="321">
        <f t="shared" ref="V10:V30" si="10">SUM(S10:U10)</f>
        <v>0</v>
      </c>
    </row>
    <row r="11" spans="1:22" s="133" customFormat="1" ht="18.75" customHeight="1" x14ac:dyDescent="0.25">
      <c r="A11" s="314" t="s">
        <v>81</v>
      </c>
      <c r="B11" s="313" t="s">
        <v>497</v>
      </c>
      <c r="C11" s="321">
        <v>40</v>
      </c>
      <c r="D11" s="321">
        <v>0</v>
      </c>
      <c r="E11" s="321">
        <v>0</v>
      </c>
      <c r="F11" s="321">
        <f t="shared" si="0"/>
        <v>40</v>
      </c>
      <c r="G11" s="321">
        <v>0</v>
      </c>
      <c r="H11" s="321">
        <v>0</v>
      </c>
      <c r="I11" s="321">
        <v>0</v>
      </c>
      <c r="J11" s="321">
        <f t="shared" si="1"/>
        <v>0</v>
      </c>
      <c r="K11" s="321">
        <f t="shared" si="2"/>
        <v>40</v>
      </c>
      <c r="L11" s="321">
        <f t="shared" si="3"/>
        <v>0</v>
      </c>
      <c r="M11" s="321">
        <f t="shared" si="4"/>
        <v>0</v>
      </c>
      <c r="N11" s="321">
        <f t="shared" si="5"/>
        <v>40</v>
      </c>
      <c r="O11" s="321">
        <v>30</v>
      </c>
      <c r="P11" s="321">
        <v>0</v>
      </c>
      <c r="Q11" s="321">
        <v>0</v>
      </c>
      <c r="R11" s="321">
        <f t="shared" si="6"/>
        <v>30</v>
      </c>
      <c r="S11" s="20">
        <f t="shared" si="7"/>
        <v>70</v>
      </c>
      <c r="T11" s="20">
        <f t="shared" si="8"/>
        <v>0</v>
      </c>
      <c r="U11" s="20">
        <f t="shared" si="9"/>
        <v>0</v>
      </c>
      <c r="V11" s="321">
        <f t="shared" si="10"/>
        <v>70</v>
      </c>
    </row>
    <row r="12" spans="1:22" s="133" customFormat="1" ht="18.75" customHeight="1" x14ac:dyDescent="0.25">
      <c r="A12" s="314" t="s">
        <v>82</v>
      </c>
      <c r="B12" s="313" t="s">
        <v>498</v>
      </c>
      <c r="C12" s="321">
        <v>0</v>
      </c>
      <c r="D12" s="321">
        <v>0</v>
      </c>
      <c r="E12" s="321">
        <v>0</v>
      </c>
      <c r="F12" s="321">
        <f t="shared" si="0"/>
        <v>0</v>
      </c>
      <c r="G12" s="321">
        <v>0</v>
      </c>
      <c r="H12" s="321">
        <v>0</v>
      </c>
      <c r="I12" s="321">
        <v>0</v>
      </c>
      <c r="J12" s="321">
        <f t="shared" si="1"/>
        <v>0</v>
      </c>
      <c r="K12" s="321">
        <f t="shared" si="2"/>
        <v>0</v>
      </c>
      <c r="L12" s="321">
        <f t="shared" si="3"/>
        <v>0</v>
      </c>
      <c r="M12" s="321">
        <f t="shared" si="4"/>
        <v>0</v>
      </c>
      <c r="N12" s="321">
        <f t="shared" si="5"/>
        <v>0</v>
      </c>
      <c r="O12" s="321">
        <v>0</v>
      </c>
      <c r="P12" s="321">
        <v>0</v>
      </c>
      <c r="Q12" s="321">
        <v>0</v>
      </c>
      <c r="R12" s="321">
        <f t="shared" si="6"/>
        <v>0</v>
      </c>
      <c r="S12" s="20">
        <f t="shared" si="7"/>
        <v>0</v>
      </c>
      <c r="T12" s="20">
        <f t="shared" si="8"/>
        <v>0</v>
      </c>
      <c r="U12" s="20">
        <f t="shared" si="9"/>
        <v>0</v>
      </c>
      <c r="V12" s="321">
        <f t="shared" si="10"/>
        <v>0</v>
      </c>
    </row>
    <row r="13" spans="1:22" s="133" customFormat="1" ht="18.75" customHeight="1" x14ac:dyDescent="0.25">
      <c r="A13" s="314" t="s">
        <v>83</v>
      </c>
      <c r="B13" s="313" t="s">
        <v>499</v>
      </c>
      <c r="C13" s="321">
        <v>0</v>
      </c>
      <c r="D13" s="321">
        <v>0</v>
      </c>
      <c r="E13" s="321">
        <v>0</v>
      </c>
      <c r="F13" s="321">
        <f t="shared" si="0"/>
        <v>0</v>
      </c>
      <c r="G13" s="321">
        <v>0</v>
      </c>
      <c r="H13" s="321">
        <v>0</v>
      </c>
      <c r="I13" s="321">
        <v>0</v>
      </c>
      <c r="J13" s="321">
        <f t="shared" si="1"/>
        <v>0</v>
      </c>
      <c r="K13" s="321">
        <f t="shared" si="2"/>
        <v>0</v>
      </c>
      <c r="L13" s="321">
        <f t="shared" si="3"/>
        <v>0</v>
      </c>
      <c r="M13" s="321">
        <f t="shared" si="4"/>
        <v>0</v>
      </c>
      <c r="N13" s="321">
        <f t="shared" si="5"/>
        <v>0</v>
      </c>
      <c r="O13" s="321">
        <v>0</v>
      </c>
      <c r="P13" s="321">
        <v>0</v>
      </c>
      <c r="Q13" s="321">
        <v>0</v>
      </c>
      <c r="R13" s="321">
        <f t="shared" si="6"/>
        <v>0</v>
      </c>
      <c r="S13" s="20">
        <f t="shared" si="7"/>
        <v>0</v>
      </c>
      <c r="T13" s="20">
        <f t="shared" si="8"/>
        <v>0</v>
      </c>
      <c r="U13" s="20">
        <f t="shared" si="9"/>
        <v>0</v>
      </c>
      <c r="V13" s="321">
        <f t="shared" si="10"/>
        <v>0</v>
      </c>
    </row>
    <row r="14" spans="1:22" s="133" customFormat="1" ht="18.75" customHeight="1" x14ac:dyDescent="0.25">
      <c r="A14" s="314" t="s">
        <v>84</v>
      </c>
      <c r="B14" s="313" t="s">
        <v>458</v>
      </c>
      <c r="C14" s="321">
        <v>35</v>
      </c>
      <c r="D14" s="321">
        <v>0</v>
      </c>
      <c r="E14" s="321">
        <v>0</v>
      </c>
      <c r="F14" s="321">
        <f t="shared" si="0"/>
        <v>35</v>
      </c>
      <c r="G14" s="321">
        <v>90</v>
      </c>
      <c r="H14" s="321">
        <v>0</v>
      </c>
      <c r="I14" s="321">
        <v>0</v>
      </c>
      <c r="J14" s="321">
        <f t="shared" si="1"/>
        <v>90</v>
      </c>
      <c r="K14" s="321">
        <f t="shared" si="2"/>
        <v>125</v>
      </c>
      <c r="L14" s="321">
        <f t="shared" si="3"/>
        <v>0</v>
      </c>
      <c r="M14" s="321">
        <f t="shared" si="4"/>
        <v>0</v>
      </c>
      <c r="N14" s="321">
        <f t="shared" si="5"/>
        <v>125</v>
      </c>
      <c r="O14" s="321">
        <v>0</v>
      </c>
      <c r="P14" s="321">
        <v>0</v>
      </c>
      <c r="Q14" s="321">
        <v>0</v>
      </c>
      <c r="R14" s="321">
        <f t="shared" si="6"/>
        <v>0</v>
      </c>
      <c r="S14" s="20">
        <f t="shared" si="7"/>
        <v>125</v>
      </c>
      <c r="T14" s="20">
        <f t="shared" si="8"/>
        <v>0</v>
      </c>
      <c r="U14" s="20">
        <f t="shared" si="9"/>
        <v>0</v>
      </c>
      <c r="V14" s="321">
        <f t="shared" si="10"/>
        <v>125</v>
      </c>
    </row>
    <row r="15" spans="1:22" s="133" customFormat="1" ht="18.75" customHeight="1" x14ac:dyDescent="0.25">
      <c r="A15" s="314" t="s">
        <v>85</v>
      </c>
      <c r="B15" s="313" t="s">
        <v>500</v>
      </c>
      <c r="C15" s="321">
        <v>0</v>
      </c>
      <c r="D15" s="321">
        <v>0</v>
      </c>
      <c r="E15" s="321">
        <v>0</v>
      </c>
      <c r="F15" s="321">
        <f t="shared" si="0"/>
        <v>0</v>
      </c>
      <c r="G15" s="321">
        <v>0</v>
      </c>
      <c r="H15" s="321">
        <v>0</v>
      </c>
      <c r="I15" s="321">
        <v>0</v>
      </c>
      <c r="J15" s="321">
        <f t="shared" si="1"/>
        <v>0</v>
      </c>
      <c r="K15" s="321">
        <f t="shared" si="2"/>
        <v>0</v>
      </c>
      <c r="L15" s="321">
        <f t="shared" si="3"/>
        <v>0</v>
      </c>
      <c r="M15" s="321">
        <f t="shared" si="4"/>
        <v>0</v>
      </c>
      <c r="N15" s="321">
        <f t="shared" si="5"/>
        <v>0</v>
      </c>
      <c r="O15" s="321">
        <v>0</v>
      </c>
      <c r="P15" s="321">
        <v>10</v>
      </c>
      <c r="Q15" s="321">
        <v>0</v>
      </c>
      <c r="R15" s="321">
        <f t="shared" si="6"/>
        <v>10</v>
      </c>
      <c r="S15" s="20">
        <f t="shared" si="7"/>
        <v>0</v>
      </c>
      <c r="T15" s="20">
        <f t="shared" si="8"/>
        <v>10</v>
      </c>
      <c r="U15" s="20">
        <f t="shared" si="9"/>
        <v>0</v>
      </c>
      <c r="V15" s="321">
        <f t="shared" si="10"/>
        <v>10</v>
      </c>
    </row>
    <row r="16" spans="1:22" s="133" customFormat="1" ht="18.75" customHeight="1" x14ac:dyDescent="0.25">
      <c r="A16" s="314" t="s">
        <v>86</v>
      </c>
      <c r="B16" s="313" t="s">
        <v>501</v>
      </c>
      <c r="C16" s="321">
        <v>0</v>
      </c>
      <c r="D16" s="321">
        <v>0</v>
      </c>
      <c r="E16" s="321">
        <v>0</v>
      </c>
      <c r="F16" s="321">
        <f t="shared" si="0"/>
        <v>0</v>
      </c>
      <c r="G16" s="321">
        <v>0</v>
      </c>
      <c r="H16" s="321">
        <v>0</v>
      </c>
      <c r="I16" s="321">
        <v>0</v>
      </c>
      <c r="J16" s="321">
        <f t="shared" si="1"/>
        <v>0</v>
      </c>
      <c r="K16" s="321">
        <f t="shared" si="2"/>
        <v>0</v>
      </c>
      <c r="L16" s="321">
        <f t="shared" si="3"/>
        <v>0</v>
      </c>
      <c r="M16" s="321">
        <f t="shared" si="4"/>
        <v>0</v>
      </c>
      <c r="N16" s="321">
        <f t="shared" si="5"/>
        <v>0</v>
      </c>
      <c r="O16" s="321">
        <v>0</v>
      </c>
      <c r="P16" s="321">
        <v>0</v>
      </c>
      <c r="Q16" s="321">
        <v>0</v>
      </c>
      <c r="R16" s="321">
        <f t="shared" si="6"/>
        <v>0</v>
      </c>
      <c r="S16" s="20">
        <f t="shared" si="7"/>
        <v>0</v>
      </c>
      <c r="T16" s="20">
        <f t="shared" si="8"/>
        <v>0</v>
      </c>
      <c r="U16" s="20">
        <f t="shared" si="9"/>
        <v>0</v>
      </c>
      <c r="V16" s="321">
        <f t="shared" si="10"/>
        <v>0</v>
      </c>
    </row>
    <row r="17" spans="1:22" s="133" customFormat="1" ht="18.75" customHeight="1" x14ac:dyDescent="0.25">
      <c r="A17" s="314" t="s">
        <v>45</v>
      </c>
      <c r="B17" s="313" t="s">
        <v>502</v>
      </c>
      <c r="C17" s="321">
        <v>0</v>
      </c>
      <c r="D17" s="321">
        <v>0</v>
      </c>
      <c r="E17" s="321">
        <v>0</v>
      </c>
      <c r="F17" s="321">
        <f t="shared" si="0"/>
        <v>0</v>
      </c>
      <c r="G17" s="321">
        <v>0</v>
      </c>
      <c r="H17" s="321">
        <v>0</v>
      </c>
      <c r="I17" s="321">
        <v>0</v>
      </c>
      <c r="J17" s="321">
        <f t="shared" si="1"/>
        <v>0</v>
      </c>
      <c r="K17" s="321">
        <f t="shared" si="2"/>
        <v>0</v>
      </c>
      <c r="L17" s="321">
        <f t="shared" si="3"/>
        <v>0</v>
      </c>
      <c r="M17" s="321">
        <f t="shared" si="4"/>
        <v>0</v>
      </c>
      <c r="N17" s="321">
        <f t="shared" si="5"/>
        <v>0</v>
      </c>
      <c r="O17" s="321">
        <v>0</v>
      </c>
      <c r="P17" s="321">
        <v>0</v>
      </c>
      <c r="Q17" s="321">
        <v>0</v>
      </c>
      <c r="R17" s="321">
        <f t="shared" si="6"/>
        <v>0</v>
      </c>
      <c r="S17" s="20">
        <f t="shared" si="7"/>
        <v>0</v>
      </c>
      <c r="T17" s="20">
        <f t="shared" si="8"/>
        <v>0</v>
      </c>
      <c r="U17" s="20">
        <f t="shared" si="9"/>
        <v>0</v>
      </c>
      <c r="V17" s="321">
        <f t="shared" si="10"/>
        <v>0</v>
      </c>
    </row>
    <row r="18" spans="1:22" s="133" customFormat="1" ht="18.75" customHeight="1" x14ac:dyDescent="0.25">
      <c r="A18" s="314" t="s">
        <v>87</v>
      </c>
      <c r="B18" s="313" t="s">
        <v>503</v>
      </c>
      <c r="C18" s="321">
        <v>0</v>
      </c>
      <c r="D18" s="321">
        <v>0</v>
      </c>
      <c r="E18" s="321">
        <v>0</v>
      </c>
      <c r="F18" s="321">
        <f t="shared" si="0"/>
        <v>0</v>
      </c>
      <c r="G18" s="321">
        <v>0</v>
      </c>
      <c r="H18" s="321">
        <v>0</v>
      </c>
      <c r="I18" s="321">
        <v>0</v>
      </c>
      <c r="J18" s="321">
        <f t="shared" si="1"/>
        <v>0</v>
      </c>
      <c r="K18" s="321">
        <f t="shared" si="2"/>
        <v>0</v>
      </c>
      <c r="L18" s="321">
        <f t="shared" si="3"/>
        <v>0</v>
      </c>
      <c r="M18" s="321">
        <f t="shared" si="4"/>
        <v>0</v>
      </c>
      <c r="N18" s="321">
        <f t="shared" si="5"/>
        <v>0</v>
      </c>
      <c r="O18" s="321">
        <v>0</v>
      </c>
      <c r="P18" s="321">
        <v>0</v>
      </c>
      <c r="Q18" s="321">
        <v>0</v>
      </c>
      <c r="R18" s="321">
        <f t="shared" si="6"/>
        <v>0</v>
      </c>
      <c r="S18" s="20">
        <f t="shared" si="7"/>
        <v>0</v>
      </c>
      <c r="T18" s="20">
        <f t="shared" si="8"/>
        <v>0</v>
      </c>
      <c r="U18" s="20">
        <f t="shared" si="9"/>
        <v>0</v>
      </c>
      <c r="V18" s="321">
        <f t="shared" si="10"/>
        <v>0</v>
      </c>
    </row>
    <row r="19" spans="1:22" s="133" customFormat="1" ht="18.75" customHeight="1" x14ac:dyDescent="0.25">
      <c r="A19" s="314" t="s">
        <v>88</v>
      </c>
      <c r="B19" s="313" t="s">
        <v>504</v>
      </c>
      <c r="C19" s="321">
        <v>0</v>
      </c>
      <c r="D19" s="321">
        <v>0</v>
      </c>
      <c r="E19" s="321">
        <v>0</v>
      </c>
      <c r="F19" s="321">
        <f t="shared" si="0"/>
        <v>0</v>
      </c>
      <c r="G19" s="321">
        <v>30</v>
      </c>
      <c r="H19" s="321">
        <v>0</v>
      </c>
      <c r="I19" s="321">
        <v>0</v>
      </c>
      <c r="J19" s="321">
        <f t="shared" si="1"/>
        <v>30</v>
      </c>
      <c r="K19" s="321">
        <f t="shared" si="2"/>
        <v>30</v>
      </c>
      <c r="L19" s="321">
        <f t="shared" si="3"/>
        <v>0</v>
      </c>
      <c r="M19" s="321">
        <f t="shared" si="4"/>
        <v>0</v>
      </c>
      <c r="N19" s="321">
        <f t="shared" si="5"/>
        <v>30</v>
      </c>
      <c r="O19" s="321">
        <v>0</v>
      </c>
      <c r="P19" s="321">
        <v>0</v>
      </c>
      <c r="Q19" s="321">
        <v>0</v>
      </c>
      <c r="R19" s="321">
        <f t="shared" si="6"/>
        <v>0</v>
      </c>
      <c r="S19" s="20">
        <f t="shared" si="7"/>
        <v>30</v>
      </c>
      <c r="T19" s="20">
        <f t="shared" si="8"/>
        <v>0</v>
      </c>
      <c r="U19" s="20">
        <f t="shared" si="9"/>
        <v>0</v>
      </c>
      <c r="V19" s="321">
        <f t="shared" si="10"/>
        <v>30</v>
      </c>
    </row>
    <row r="20" spans="1:22" s="133" customFormat="1" ht="18.75" customHeight="1" x14ac:dyDescent="0.25">
      <c r="A20" s="314" t="s">
        <v>89</v>
      </c>
      <c r="B20" s="313" t="s">
        <v>505</v>
      </c>
      <c r="C20" s="321">
        <v>0</v>
      </c>
      <c r="D20" s="321">
        <v>0</v>
      </c>
      <c r="E20" s="321">
        <v>0</v>
      </c>
      <c r="F20" s="321">
        <f t="shared" si="0"/>
        <v>0</v>
      </c>
      <c r="G20" s="321">
        <v>0</v>
      </c>
      <c r="H20" s="321">
        <v>0</v>
      </c>
      <c r="I20" s="321">
        <v>0</v>
      </c>
      <c r="J20" s="321">
        <f t="shared" si="1"/>
        <v>0</v>
      </c>
      <c r="K20" s="321">
        <f t="shared" si="2"/>
        <v>0</v>
      </c>
      <c r="L20" s="321">
        <f t="shared" si="3"/>
        <v>0</v>
      </c>
      <c r="M20" s="321">
        <f t="shared" si="4"/>
        <v>0</v>
      </c>
      <c r="N20" s="321">
        <f t="shared" si="5"/>
        <v>0</v>
      </c>
      <c r="O20" s="321">
        <v>0</v>
      </c>
      <c r="P20" s="321">
        <v>0</v>
      </c>
      <c r="Q20" s="321">
        <v>0</v>
      </c>
      <c r="R20" s="321">
        <f t="shared" si="6"/>
        <v>0</v>
      </c>
      <c r="S20" s="20">
        <f t="shared" si="7"/>
        <v>0</v>
      </c>
      <c r="T20" s="20">
        <f t="shared" si="8"/>
        <v>0</v>
      </c>
      <c r="U20" s="20">
        <f t="shared" si="9"/>
        <v>0</v>
      </c>
      <c r="V20" s="321">
        <f t="shared" si="10"/>
        <v>0</v>
      </c>
    </row>
    <row r="21" spans="1:22" s="133" customFormat="1" ht="18.75" customHeight="1" x14ac:dyDescent="0.25">
      <c r="A21" s="314" t="s">
        <v>90</v>
      </c>
      <c r="B21" s="313" t="s">
        <v>506</v>
      </c>
      <c r="C21" s="321">
        <v>60</v>
      </c>
      <c r="D21" s="321">
        <v>95</v>
      </c>
      <c r="E21" s="321">
        <v>0</v>
      </c>
      <c r="F21" s="321">
        <f t="shared" si="0"/>
        <v>155</v>
      </c>
      <c r="G21" s="321">
        <v>47</v>
      </c>
      <c r="H21" s="321">
        <v>2</v>
      </c>
      <c r="I21" s="321">
        <v>0</v>
      </c>
      <c r="J21" s="321">
        <f t="shared" si="1"/>
        <v>49</v>
      </c>
      <c r="K21" s="321">
        <f t="shared" si="2"/>
        <v>107</v>
      </c>
      <c r="L21" s="321">
        <f t="shared" si="3"/>
        <v>97</v>
      </c>
      <c r="M21" s="321">
        <f t="shared" si="4"/>
        <v>0</v>
      </c>
      <c r="N21" s="321">
        <f t="shared" si="5"/>
        <v>204</v>
      </c>
      <c r="O21" s="321">
        <v>0</v>
      </c>
      <c r="P21" s="321">
        <v>60</v>
      </c>
      <c r="Q21" s="321">
        <v>0</v>
      </c>
      <c r="R21" s="321">
        <f t="shared" si="6"/>
        <v>60</v>
      </c>
      <c r="S21" s="20">
        <f t="shared" si="7"/>
        <v>107</v>
      </c>
      <c r="T21" s="20">
        <f t="shared" si="8"/>
        <v>157</v>
      </c>
      <c r="U21" s="20">
        <f t="shared" si="9"/>
        <v>0</v>
      </c>
      <c r="V21" s="321">
        <f t="shared" si="10"/>
        <v>264</v>
      </c>
    </row>
    <row r="22" spans="1:22" s="133" customFormat="1" ht="18.75" customHeight="1" x14ac:dyDescent="0.25">
      <c r="A22" s="314" t="s">
        <v>91</v>
      </c>
      <c r="B22" s="313" t="s">
        <v>507</v>
      </c>
      <c r="C22" s="321">
        <v>12</v>
      </c>
      <c r="D22" s="321">
        <v>0</v>
      </c>
      <c r="E22" s="321">
        <v>0</v>
      </c>
      <c r="F22" s="321">
        <f t="shared" si="0"/>
        <v>12</v>
      </c>
      <c r="G22" s="321">
        <v>0</v>
      </c>
      <c r="H22" s="321">
        <v>0</v>
      </c>
      <c r="I22" s="321">
        <v>0</v>
      </c>
      <c r="J22" s="321">
        <f t="shared" si="1"/>
        <v>0</v>
      </c>
      <c r="K22" s="321">
        <f t="shared" si="2"/>
        <v>12</v>
      </c>
      <c r="L22" s="321">
        <f t="shared" si="3"/>
        <v>0</v>
      </c>
      <c r="M22" s="321">
        <f t="shared" si="4"/>
        <v>0</v>
      </c>
      <c r="N22" s="321">
        <f t="shared" si="5"/>
        <v>12</v>
      </c>
      <c r="O22" s="321">
        <v>0</v>
      </c>
      <c r="P22" s="321">
        <v>10</v>
      </c>
      <c r="Q22" s="321">
        <v>0</v>
      </c>
      <c r="R22" s="321">
        <f t="shared" si="6"/>
        <v>10</v>
      </c>
      <c r="S22" s="20">
        <f t="shared" si="7"/>
        <v>12</v>
      </c>
      <c r="T22" s="20">
        <f t="shared" si="8"/>
        <v>10</v>
      </c>
      <c r="U22" s="20">
        <f t="shared" si="9"/>
        <v>0</v>
      </c>
      <c r="V22" s="321">
        <f t="shared" si="10"/>
        <v>22</v>
      </c>
    </row>
    <row r="23" spans="1:22" s="133" customFormat="1" ht="18.75" customHeight="1" x14ac:dyDescent="0.25">
      <c r="A23" s="314" t="s">
        <v>92</v>
      </c>
      <c r="B23" s="313" t="s">
        <v>508</v>
      </c>
      <c r="C23" s="321">
        <v>10</v>
      </c>
      <c r="D23" s="321">
        <v>18</v>
      </c>
      <c r="E23" s="321">
        <v>0</v>
      </c>
      <c r="F23" s="321">
        <f t="shared" si="0"/>
        <v>28</v>
      </c>
      <c r="G23" s="321">
        <v>14</v>
      </c>
      <c r="H23" s="321">
        <v>0</v>
      </c>
      <c r="I23" s="321">
        <v>0</v>
      </c>
      <c r="J23" s="321">
        <f t="shared" si="1"/>
        <v>14</v>
      </c>
      <c r="K23" s="321">
        <f t="shared" si="2"/>
        <v>24</v>
      </c>
      <c r="L23" s="321">
        <f t="shared" si="3"/>
        <v>18</v>
      </c>
      <c r="M23" s="321">
        <f t="shared" si="4"/>
        <v>0</v>
      </c>
      <c r="N23" s="321">
        <f t="shared" si="5"/>
        <v>42</v>
      </c>
      <c r="O23" s="321">
        <v>0</v>
      </c>
      <c r="P23" s="321">
        <v>0</v>
      </c>
      <c r="Q23" s="321">
        <v>0</v>
      </c>
      <c r="R23" s="321">
        <f t="shared" si="6"/>
        <v>0</v>
      </c>
      <c r="S23" s="20">
        <f t="shared" si="7"/>
        <v>24</v>
      </c>
      <c r="T23" s="20">
        <f t="shared" si="8"/>
        <v>18</v>
      </c>
      <c r="U23" s="20">
        <f t="shared" si="9"/>
        <v>0</v>
      </c>
      <c r="V23" s="321">
        <f t="shared" si="10"/>
        <v>42</v>
      </c>
    </row>
    <row r="24" spans="1:22" s="133" customFormat="1" ht="18.75" customHeight="1" x14ac:dyDescent="0.25">
      <c r="A24" s="314" t="s">
        <v>93</v>
      </c>
      <c r="B24" s="313" t="s">
        <v>473</v>
      </c>
      <c r="C24" s="321">
        <v>0</v>
      </c>
      <c r="D24" s="321">
        <v>21</v>
      </c>
      <c r="E24" s="321">
        <v>0</v>
      </c>
      <c r="F24" s="321">
        <f t="shared" si="0"/>
        <v>21</v>
      </c>
      <c r="G24" s="321">
        <v>0</v>
      </c>
      <c r="H24" s="321">
        <v>0</v>
      </c>
      <c r="I24" s="321">
        <v>0</v>
      </c>
      <c r="J24" s="321">
        <f t="shared" si="1"/>
        <v>0</v>
      </c>
      <c r="K24" s="321">
        <f t="shared" si="2"/>
        <v>0</v>
      </c>
      <c r="L24" s="321">
        <f t="shared" si="3"/>
        <v>21</v>
      </c>
      <c r="M24" s="321">
        <f t="shared" si="4"/>
        <v>0</v>
      </c>
      <c r="N24" s="321">
        <f t="shared" si="5"/>
        <v>21</v>
      </c>
      <c r="O24" s="321">
        <v>0</v>
      </c>
      <c r="P24" s="321">
        <v>0</v>
      </c>
      <c r="Q24" s="321">
        <v>0</v>
      </c>
      <c r="R24" s="321">
        <f t="shared" si="6"/>
        <v>0</v>
      </c>
      <c r="S24" s="20">
        <f t="shared" si="7"/>
        <v>0</v>
      </c>
      <c r="T24" s="20">
        <f t="shared" si="8"/>
        <v>21</v>
      </c>
      <c r="U24" s="20">
        <f t="shared" si="9"/>
        <v>0</v>
      </c>
      <c r="V24" s="321">
        <f t="shared" si="10"/>
        <v>21</v>
      </c>
    </row>
    <row r="25" spans="1:22" s="133" customFormat="1" ht="18.75" customHeight="1" x14ac:dyDescent="0.25">
      <c r="A25" s="314" t="s">
        <v>94</v>
      </c>
      <c r="B25" s="313" t="s">
        <v>509</v>
      </c>
      <c r="C25" s="321">
        <v>0</v>
      </c>
      <c r="D25" s="321">
        <v>157</v>
      </c>
      <c r="E25" s="321">
        <v>0</v>
      </c>
      <c r="F25" s="321">
        <f t="shared" si="0"/>
        <v>157</v>
      </c>
      <c r="G25" s="321">
        <v>0</v>
      </c>
      <c r="H25" s="321">
        <v>35</v>
      </c>
      <c r="I25" s="321">
        <v>0</v>
      </c>
      <c r="J25" s="321">
        <f t="shared" si="1"/>
        <v>35</v>
      </c>
      <c r="K25" s="321">
        <f t="shared" si="2"/>
        <v>0</v>
      </c>
      <c r="L25" s="321">
        <f t="shared" si="3"/>
        <v>192</v>
      </c>
      <c r="M25" s="321">
        <f t="shared" si="4"/>
        <v>0</v>
      </c>
      <c r="N25" s="321">
        <f t="shared" si="5"/>
        <v>192</v>
      </c>
      <c r="O25" s="321">
        <v>49</v>
      </c>
      <c r="P25" s="321">
        <v>103</v>
      </c>
      <c r="Q25" s="321">
        <v>0</v>
      </c>
      <c r="R25" s="321">
        <f t="shared" si="6"/>
        <v>152</v>
      </c>
      <c r="S25" s="20">
        <f t="shared" si="7"/>
        <v>49</v>
      </c>
      <c r="T25" s="20">
        <f t="shared" si="8"/>
        <v>295</v>
      </c>
      <c r="U25" s="20">
        <f t="shared" si="9"/>
        <v>0</v>
      </c>
      <c r="V25" s="321">
        <f t="shared" si="10"/>
        <v>344</v>
      </c>
    </row>
    <row r="26" spans="1:22" s="133" customFormat="1" ht="18.75" customHeight="1" x14ac:dyDescent="0.25">
      <c r="A26" s="314" t="s">
        <v>510</v>
      </c>
      <c r="B26" s="313" t="s">
        <v>511</v>
      </c>
      <c r="C26" s="321">
        <v>47</v>
      </c>
      <c r="D26" s="321">
        <v>0</v>
      </c>
      <c r="E26" s="321">
        <v>0</v>
      </c>
      <c r="F26" s="321">
        <f t="shared" si="0"/>
        <v>47</v>
      </c>
      <c r="G26" s="321">
        <v>0</v>
      </c>
      <c r="H26" s="321">
        <v>0</v>
      </c>
      <c r="I26" s="321">
        <v>0</v>
      </c>
      <c r="J26" s="321">
        <f t="shared" si="1"/>
        <v>0</v>
      </c>
      <c r="K26" s="321">
        <f t="shared" si="2"/>
        <v>47</v>
      </c>
      <c r="L26" s="321">
        <f t="shared" si="3"/>
        <v>0</v>
      </c>
      <c r="M26" s="321">
        <f t="shared" si="4"/>
        <v>0</v>
      </c>
      <c r="N26" s="321">
        <f t="shared" si="5"/>
        <v>47</v>
      </c>
      <c r="O26" s="321">
        <v>60</v>
      </c>
      <c r="P26" s="321">
        <v>0</v>
      </c>
      <c r="Q26" s="321">
        <v>0</v>
      </c>
      <c r="R26" s="321">
        <f t="shared" si="6"/>
        <v>60</v>
      </c>
      <c r="S26" s="20">
        <f t="shared" si="7"/>
        <v>107</v>
      </c>
      <c r="T26" s="20">
        <f t="shared" si="8"/>
        <v>0</v>
      </c>
      <c r="U26" s="20">
        <f t="shared" si="9"/>
        <v>0</v>
      </c>
      <c r="V26" s="321">
        <f t="shared" si="10"/>
        <v>107</v>
      </c>
    </row>
    <row r="27" spans="1:22" s="133" customFormat="1" ht="18.75" customHeight="1" x14ac:dyDescent="0.25">
      <c r="A27" s="314" t="s">
        <v>512</v>
      </c>
      <c r="B27" s="313" t="s">
        <v>513</v>
      </c>
      <c r="C27" s="321">
        <v>1056</v>
      </c>
      <c r="D27" s="321">
        <v>281</v>
      </c>
      <c r="E27" s="321">
        <v>0</v>
      </c>
      <c r="F27" s="321">
        <f t="shared" si="0"/>
        <v>1337</v>
      </c>
      <c r="G27" s="321">
        <v>237</v>
      </c>
      <c r="H27" s="321">
        <v>256</v>
      </c>
      <c r="I27" s="321">
        <v>0</v>
      </c>
      <c r="J27" s="321">
        <f t="shared" si="1"/>
        <v>493</v>
      </c>
      <c r="K27" s="321">
        <f t="shared" si="2"/>
        <v>1293</v>
      </c>
      <c r="L27" s="321">
        <f t="shared" si="3"/>
        <v>537</v>
      </c>
      <c r="M27" s="321">
        <f t="shared" si="4"/>
        <v>0</v>
      </c>
      <c r="N27" s="321">
        <f t="shared" si="5"/>
        <v>1830</v>
      </c>
      <c r="O27" s="321">
        <v>210</v>
      </c>
      <c r="P27" s="321">
        <v>390</v>
      </c>
      <c r="Q27" s="321">
        <v>0</v>
      </c>
      <c r="R27" s="321">
        <f t="shared" si="6"/>
        <v>600</v>
      </c>
      <c r="S27" s="20">
        <f t="shared" si="7"/>
        <v>1503</v>
      </c>
      <c r="T27" s="20">
        <f t="shared" si="8"/>
        <v>927</v>
      </c>
      <c r="U27" s="20">
        <f t="shared" si="9"/>
        <v>0</v>
      </c>
      <c r="V27" s="321">
        <f t="shared" si="10"/>
        <v>2430</v>
      </c>
    </row>
    <row r="28" spans="1:22" s="133" customFormat="1" ht="18.75" customHeight="1" x14ac:dyDescent="0.25">
      <c r="A28" s="314" t="s">
        <v>514</v>
      </c>
      <c r="B28" s="313" t="s">
        <v>515</v>
      </c>
      <c r="C28" s="321">
        <v>0</v>
      </c>
      <c r="D28" s="321">
        <v>0</v>
      </c>
      <c r="E28" s="321">
        <v>0</v>
      </c>
      <c r="F28" s="321">
        <f t="shared" si="0"/>
        <v>0</v>
      </c>
      <c r="G28" s="321">
        <v>0</v>
      </c>
      <c r="H28" s="321">
        <v>0</v>
      </c>
      <c r="I28" s="321">
        <v>0</v>
      </c>
      <c r="J28" s="321">
        <f t="shared" si="1"/>
        <v>0</v>
      </c>
      <c r="K28" s="321">
        <f t="shared" si="2"/>
        <v>0</v>
      </c>
      <c r="L28" s="321">
        <f t="shared" si="3"/>
        <v>0</v>
      </c>
      <c r="M28" s="321">
        <f t="shared" si="4"/>
        <v>0</v>
      </c>
      <c r="N28" s="321">
        <f t="shared" si="5"/>
        <v>0</v>
      </c>
      <c r="O28" s="321">
        <v>0</v>
      </c>
      <c r="P28" s="321">
        <v>0</v>
      </c>
      <c r="Q28" s="321">
        <v>0</v>
      </c>
      <c r="R28" s="321">
        <f t="shared" si="6"/>
        <v>0</v>
      </c>
      <c r="S28" s="20">
        <f t="shared" si="7"/>
        <v>0</v>
      </c>
      <c r="T28" s="20">
        <f t="shared" si="8"/>
        <v>0</v>
      </c>
      <c r="U28" s="20">
        <f t="shared" si="9"/>
        <v>0</v>
      </c>
      <c r="V28" s="321">
        <f t="shared" si="10"/>
        <v>0</v>
      </c>
    </row>
    <row r="29" spans="1:22" s="133" customFormat="1" ht="18.75" customHeight="1" x14ac:dyDescent="0.25">
      <c r="A29" s="316" t="s">
        <v>516</v>
      </c>
      <c r="B29" s="313" t="s">
        <v>517</v>
      </c>
      <c r="C29" s="321">
        <v>0</v>
      </c>
      <c r="D29" s="321">
        <v>0</v>
      </c>
      <c r="E29" s="321">
        <v>0</v>
      </c>
      <c r="F29" s="321">
        <f t="shared" si="0"/>
        <v>0</v>
      </c>
      <c r="G29" s="321">
        <v>0</v>
      </c>
      <c r="H29" s="321">
        <v>0</v>
      </c>
      <c r="I29" s="321">
        <v>0</v>
      </c>
      <c r="J29" s="321">
        <f t="shared" si="1"/>
        <v>0</v>
      </c>
      <c r="K29" s="321">
        <f t="shared" si="2"/>
        <v>0</v>
      </c>
      <c r="L29" s="321">
        <f t="shared" si="3"/>
        <v>0</v>
      </c>
      <c r="M29" s="321">
        <f t="shared" si="4"/>
        <v>0</v>
      </c>
      <c r="N29" s="321">
        <f t="shared" si="5"/>
        <v>0</v>
      </c>
      <c r="O29" s="321">
        <v>0</v>
      </c>
      <c r="P29" s="321">
        <v>0</v>
      </c>
      <c r="Q29" s="321">
        <v>0</v>
      </c>
      <c r="R29" s="321">
        <f t="shared" si="6"/>
        <v>0</v>
      </c>
      <c r="S29" s="20">
        <f t="shared" si="7"/>
        <v>0</v>
      </c>
      <c r="T29" s="20">
        <f t="shared" si="8"/>
        <v>0</v>
      </c>
      <c r="U29" s="20">
        <f t="shared" si="9"/>
        <v>0</v>
      </c>
      <c r="V29" s="321">
        <f t="shared" si="10"/>
        <v>0</v>
      </c>
    </row>
    <row r="30" spans="1:22" s="133" customFormat="1" ht="18.75" customHeight="1" x14ac:dyDescent="0.25">
      <c r="A30" s="232" t="s">
        <v>491</v>
      </c>
      <c r="B30" s="233" t="s">
        <v>492</v>
      </c>
      <c r="C30" s="321">
        <v>0</v>
      </c>
      <c r="D30" s="321">
        <v>0</v>
      </c>
      <c r="E30" s="321">
        <v>0</v>
      </c>
      <c r="F30" s="321">
        <f t="shared" si="0"/>
        <v>0</v>
      </c>
      <c r="G30" s="321">
        <v>0</v>
      </c>
      <c r="H30" s="321">
        <v>0</v>
      </c>
      <c r="I30" s="321">
        <v>0</v>
      </c>
      <c r="J30" s="321">
        <f t="shared" si="1"/>
        <v>0</v>
      </c>
      <c r="K30" s="321">
        <f t="shared" si="2"/>
        <v>0</v>
      </c>
      <c r="L30" s="321">
        <f t="shared" si="3"/>
        <v>0</v>
      </c>
      <c r="M30" s="321">
        <f t="shared" si="4"/>
        <v>0</v>
      </c>
      <c r="N30" s="321">
        <f t="shared" si="5"/>
        <v>0</v>
      </c>
      <c r="O30" s="321">
        <v>0</v>
      </c>
      <c r="P30" s="321">
        <v>0</v>
      </c>
      <c r="Q30" s="321">
        <v>0</v>
      </c>
      <c r="R30" s="321">
        <f t="shared" si="6"/>
        <v>0</v>
      </c>
      <c r="S30" s="20">
        <f t="shared" si="7"/>
        <v>0</v>
      </c>
      <c r="T30" s="20">
        <f t="shared" si="8"/>
        <v>0</v>
      </c>
      <c r="U30" s="20">
        <f t="shared" si="9"/>
        <v>0</v>
      </c>
      <c r="V30" s="321">
        <f t="shared" si="10"/>
        <v>0</v>
      </c>
    </row>
    <row r="31" spans="1:22" s="133" customFormat="1" ht="18.75" customHeight="1" thickBot="1" x14ac:dyDescent="0.3">
      <c r="A31" s="302"/>
      <c r="B31" s="303" t="s">
        <v>0</v>
      </c>
      <c r="C31" s="250">
        <f>SUM(C9:C30)</f>
        <v>1260</v>
      </c>
      <c r="D31" s="250">
        <f t="shared" ref="D31:V31" si="11">SUM(D9:D30)</f>
        <v>572</v>
      </c>
      <c r="E31" s="250">
        <f t="shared" si="11"/>
        <v>0</v>
      </c>
      <c r="F31" s="250">
        <f t="shared" si="11"/>
        <v>1832</v>
      </c>
      <c r="G31" s="250">
        <f t="shared" si="11"/>
        <v>418</v>
      </c>
      <c r="H31" s="250">
        <f t="shared" si="11"/>
        <v>293</v>
      </c>
      <c r="I31" s="250">
        <f t="shared" si="11"/>
        <v>0</v>
      </c>
      <c r="J31" s="250">
        <f t="shared" si="11"/>
        <v>711</v>
      </c>
      <c r="K31" s="250">
        <f t="shared" si="11"/>
        <v>1678</v>
      </c>
      <c r="L31" s="250">
        <f t="shared" si="11"/>
        <v>865</v>
      </c>
      <c r="M31" s="250">
        <f t="shared" si="11"/>
        <v>0</v>
      </c>
      <c r="N31" s="250">
        <f t="shared" si="11"/>
        <v>2543</v>
      </c>
      <c r="O31" s="250">
        <f t="shared" si="11"/>
        <v>349</v>
      </c>
      <c r="P31" s="250">
        <f t="shared" si="11"/>
        <v>573</v>
      </c>
      <c r="Q31" s="250">
        <f t="shared" si="11"/>
        <v>0</v>
      </c>
      <c r="R31" s="250">
        <f t="shared" si="11"/>
        <v>922</v>
      </c>
      <c r="S31" s="250">
        <f t="shared" si="11"/>
        <v>2027</v>
      </c>
      <c r="T31" s="250">
        <f t="shared" si="11"/>
        <v>1438</v>
      </c>
      <c r="U31" s="250">
        <f t="shared" si="11"/>
        <v>0</v>
      </c>
      <c r="V31" s="250">
        <f t="shared" si="11"/>
        <v>3465</v>
      </c>
    </row>
    <row r="32" spans="1:22" ht="13.5" customHeight="1" thickTop="1" x14ac:dyDescent="0.25">
      <c r="A32" s="24" t="s">
        <v>202</v>
      </c>
      <c r="B32" s="46"/>
      <c r="C32" s="22"/>
      <c r="D32" s="22"/>
      <c r="E32" s="22"/>
      <c r="F32" s="22"/>
      <c r="G32" s="22"/>
      <c r="H32" s="22"/>
      <c r="I32" s="22"/>
      <c r="J32" s="22"/>
      <c r="K32" s="22"/>
      <c r="L32" s="22"/>
      <c r="M32" s="22"/>
      <c r="N32" s="22"/>
      <c r="O32" s="22"/>
      <c r="P32" s="22"/>
      <c r="Q32" s="22"/>
    </row>
    <row r="33" spans="1:1" ht="12.75" customHeight="1" x14ac:dyDescent="0.2">
      <c r="A33" s="50" t="s">
        <v>357</v>
      </c>
    </row>
    <row r="34" spans="1:1" x14ac:dyDescent="0.2">
      <c r="A34" s="24" t="s">
        <v>350</v>
      </c>
    </row>
  </sheetData>
  <mergeCells count="5">
    <mergeCell ref="T6:T7"/>
    <mergeCell ref="A6:A8"/>
    <mergeCell ref="B6:B8"/>
    <mergeCell ref="A2:Q2"/>
    <mergeCell ref="A4:Q4"/>
  </mergeCells>
  <pageMargins left="0.7" right="0.7" top="0.75" bottom="0.75" header="0.3" footer="0.3"/>
  <pageSetup paperSize="281" scale="73" orientation="landscape" r:id="rId1"/>
  <headerFooter>
    <oddFooter>&amp;C39</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rgb="FF003300"/>
    <pageSetUpPr fitToPage="1"/>
  </sheetPr>
  <dimension ref="A1:F23"/>
  <sheetViews>
    <sheetView showGridLines="0" zoomScaleNormal="100" workbookViewId="0"/>
  </sheetViews>
  <sheetFormatPr baseColWidth="10" defaultRowHeight="12.75" x14ac:dyDescent="0.2"/>
  <cols>
    <col min="1" max="1" width="42.5703125" style="2" customWidth="1"/>
    <col min="2" max="2" width="13.85546875" style="2" customWidth="1"/>
    <col min="3" max="3" width="12.42578125" style="2" customWidth="1"/>
    <col min="4" max="4" width="12.5703125" style="2" customWidth="1"/>
    <col min="5" max="5" width="13.140625" style="2" customWidth="1"/>
    <col min="6" max="16384" width="11.42578125" style="2"/>
  </cols>
  <sheetData>
    <row r="1" spans="1:6" ht="15.75" x14ac:dyDescent="0.25">
      <c r="A1" s="52" t="str">
        <f>'Cuadro 1'!A3</f>
        <v>Enero</v>
      </c>
      <c r="B1" s="14"/>
      <c r="C1" s="14"/>
      <c r="D1" s="14"/>
      <c r="E1" s="14"/>
    </row>
    <row r="2" spans="1:6" ht="18" customHeight="1" x14ac:dyDescent="0.25">
      <c r="A2" s="15" t="s">
        <v>321</v>
      </c>
      <c r="B2" s="16"/>
      <c r="C2" s="16"/>
      <c r="D2" s="16"/>
      <c r="E2" s="16"/>
    </row>
    <row r="3" spans="1:6" x14ac:dyDescent="0.2">
      <c r="A3" s="14"/>
      <c r="B3" s="14"/>
      <c r="C3" s="14"/>
      <c r="D3" s="14"/>
      <c r="E3" s="14"/>
    </row>
    <row r="4" spans="1:6" ht="41.25" customHeight="1" x14ac:dyDescent="0.25">
      <c r="A4" s="53" t="s">
        <v>283</v>
      </c>
      <c r="B4" s="17"/>
      <c r="C4" s="17"/>
      <c r="D4" s="17"/>
      <c r="E4" s="17"/>
    </row>
    <row r="5" spans="1:6" ht="13.5" customHeight="1" thickBot="1" x14ac:dyDescent="0.25">
      <c r="A5" s="14"/>
      <c r="B5" s="25"/>
      <c r="C5" s="25"/>
      <c r="D5" s="25"/>
      <c r="E5" s="25"/>
    </row>
    <row r="6" spans="1:6" s="133" customFormat="1" ht="15" customHeight="1" thickTop="1" x14ac:dyDescent="0.2">
      <c r="A6" s="288"/>
      <c r="B6" s="32" t="s">
        <v>28</v>
      </c>
      <c r="C6" s="32"/>
      <c r="D6" s="32"/>
      <c r="E6" s="288"/>
      <c r="F6" s="304" t="s">
        <v>14</v>
      </c>
    </row>
    <row r="7" spans="1:6" s="133" customFormat="1" ht="15" customHeight="1" x14ac:dyDescent="0.2">
      <c r="A7" s="37" t="s">
        <v>15</v>
      </c>
      <c r="B7" s="29" t="s">
        <v>16</v>
      </c>
      <c r="C7" s="29"/>
      <c r="D7" s="29"/>
      <c r="E7" s="273"/>
      <c r="F7" s="305" t="s">
        <v>17</v>
      </c>
    </row>
    <row r="8" spans="1:6" s="133" customFormat="1" ht="15" customHeight="1" x14ac:dyDescent="0.2">
      <c r="A8" s="306"/>
      <c r="B8" s="138" t="s">
        <v>3</v>
      </c>
      <c r="C8" s="138" t="s">
        <v>4</v>
      </c>
      <c r="D8" s="297" t="s">
        <v>492</v>
      </c>
      <c r="E8" s="138" t="s">
        <v>0</v>
      </c>
      <c r="F8" s="307" t="s">
        <v>12</v>
      </c>
    </row>
    <row r="9" spans="1:6" s="133" customFormat="1" ht="21.75" customHeight="1" x14ac:dyDescent="0.25">
      <c r="A9" s="308" t="s">
        <v>265</v>
      </c>
      <c r="B9" s="23"/>
      <c r="C9" s="11"/>
      <c r="D9" s="11"/>
      <c r="E9" s="11"/>
      <c r="F9" s="21"/>
    </row>
    <row r="10" spans="1:6" s="133" customFormat="1" ht="27.75" customHeight="1" x14ac:dyDescent="0.25">
      <c r="A10" s="309" t="s">
        <v>267</v>
      </c>
      <c r="B10" s="11"/>
      <c r="C10" s="11"/>
      <c r="D10" s="11"/>
      <c r="E10" s="11"/>
      <c r="F10" s="21"/>
    </row>
    <row r="11" spans="1:6" s="133" customFormat="1" ht="18.75" customHeight="1" x14ac:dyDescent="0.25">
      <c r="A11" s="310" t="s">
        <v>105</v>
      </c>
      <c r="B11" s="11">
        <v>17</v>
      </c>
      <c r="C11" s="11">
        <v>2</v>
      </c>
      <c r="D11" s="11">
        <v>0</v>
      </c>
      <c r="E11" s="11">
        <v>19</v>
      </c>
      <c r="F11" s="21">
        <v>44393.646000000001</v>
      </c>
    </row>
    <row r="12" spans="1:6" s="133" customFormat="1" ht="18.75" customHeight="1" x14ac:dyDescent="0.25">
      <c r="A12" s="310" t="s">
        <v>8</v>
      </c>
      <c r="B12" s="11">
        <v>0</v>
      </c>
      <c r="C12" s="11">
        <v>1</v>
      </c>
      <c r="D12" s="11">
        <v>0</v>
      </c>
      <c r="E12" s="11">
        <v>1</v>
      </c>
      <c r="F12" s="21">
        <v>1256.115</v>
      </c>
    </row>
    <row r="13" spans="1:6" s="133" customFormat="1" ht="18.75" customHeight="1" x14ac:dyDescent="0.25">
      <c r="A13" s="310" t="s">
        <v>9</v>
      </c>
      <c r="B13" s="11">
        <v>0</v>
      </c>
      <c r="C13" s="11">
        <v>1</v>
      </c>
      <c r="D13" s="11">
        <v>0</v>
      </c>
      <c r="E13" s="11">
        <v>1</v>
      </c>
      <c r="F13" s="21">
        <v>3426.7890000000002</v>
      </c>
    </row>
    <row r="14" spans="1:6" s="133" customFormat="1" ht="27.75" customHeight="1" x14ac:dyDescent="0.25">
      <c r="A14" s="309" t="s">
        <v>268</v>
      </c>
      <c r="B14" s="11"/>
      <c r="C14" s="11"/>
      <c r="D14" s="11"/>
      <c r="E14" s="11"/>
      <c r="F14" s="21"/>
    </row>
    <row r="15" spans="1:6" s="133" customFormat="1" ht="18.75" customHeight="1" x14ac:dyDescent="0.25">
      <c r="A15" s="310" t="s">
        <v>105</v>
      </c>
      <c r="B15" s="11">
        <v>0</v>
      </c>
      <c r="C15" s="11">
        <v>0</v>
      </c>
      <c r="D15" s="11">
        <v>0</v>
      </c>
      <c r="E15" s="11">
        <v>0</v>
      </c>
      <c r="F15" s="21">
        <v>0</v>
      </c>
    </row>
    <row r="16" spans="1:6" s="133" customFormat="1" ht="18.75" customHeight="1" x14ac:dyDescent="0.25">
      <c r="A16" s="310" t="s">
        <v>8</v>
      </c>
      <c r="B16" s="11">
        <v>0</v>
      </c>
      <c r="C16" s="11">
        <v>0</v>
      </c>
      <c r="D16" s="11">
        <v>0</v>
      </c>
      <c r="E16" s="11">
        <v>0</v>
      </c>
      <c r="F16" s="21">
        <v>0</v>
      </c>
    </row>
    <row r="17" spans="1:6" s="133" customFormat="1" ht="18.75" customHeight="1" x14ac:dyDescent="0.25">
      <c r="A17" s="310" t="s">
        <v>9</v>
      </c>
      <c r="B17" s="11">
        <v>0</v>
      </c>
      <c r="C17" s="11">
        <v>0</v>
      </c>
      <c r="D17" s="11">
        <v>0</v>
      </c>
      <c r="E17" s="11">
        <v>0</v>
      </c>
      <c r="F17" s="21">
        <v>0</v>
      </c>
    </row>
    <row r="18" spans="1:6" s="133" customFormat="1" ht="30.75" customHeight="1" x14ac:dyDescent="0.25">
      <c r="A18" s="308" t="s">
        <v>272</v>
      </c>
      <c r="B18" s="11"/>
      <c r="C18" s="11"/>
      <c r="D18" s="11"/>
      <c r="E18" s="11"/>
      <c r="F18" s="21"/>
    </row>
    <row r="19" spans="1:6" s="133" customFormat="1" ht="18.75" customHeight="1" x14ac:dyDescent="0.25">
      <c r="A19" s="310" t="s">
        <v>105</v>
      </c>
      <c r="B19" s="11">
        <v>0</v>
      </c>
      <c r="C19" s="11">
        <v>0</v>
      </c>
      <c r="D19" s="11">
        <v>0</v>
      </c>
      <c r="E19" s="11">
        <v>0</v>
      </c>
      <c r="F19" s="21">
        <v>0</v>
      </c>
    </row>
    <row r="20" spans="1:6" s="133" customFormat="1" ht="18.75" customHeight="1" x14ac:dyDescent="0.25">
      <c r="A20" s="310" t="s">
        <v>8</v>
      </c>
      <c r="B20" s="11">
        <v>0</v>
      </c>
      <c r="C20" s="11">
        <v>0</v>
      </c>
      <c r="D20" s="11">
        <v>0</v>
      </c>
      <c r="E20" s="11">
        <v>0</v>
      </c>
      <c r="F20" s="21">
        <v>0</v>
      </c>
    </row>
    <row r="21" spans="1:6" s="133" customFormat="1" ht="18.75" customHeight="1" x14ac:dyDescent="0.25">
      <c r="A21" s="310" t="s">
        <v>9</v>
      </c>
      <c r="B21" s="11">
        <v>0</v>
      </c>
      <c r="C21" s="11">
        <v>0</v>
      </c>
      <c r="D21" s="11">
        <v>0</v>
      </c>
      <c r="E21" s="11">
        <v>0</v>
      </c>
      <c r="F21" s="21">
        <v>0</v>
      </c>
    </row>
    <row r="22" spans="1:6" s="133" customFormat="1" ht="18.75" customHeight="1" thickBot="1" x14ac:dyDescent="0.3">
      <c r="A22" s="38" t="s">
        <v>0</v>
      </c>
      <c r="B22" s="250">
        <v>17</v>
      </c>
      <c r="C22" s="250">
        <v>4</v>
      </c>
      <c r="D22" s="250">
        <v>0</v>
      </c>
      <c r="E22" s="250">
        <v>21</v>
      </c>
      <c r="F22" s="250">
        <v>49076.549999999996</v>
      </c>
    </row>
    <row r="23" spans="1:6" ht="24.75" customHeight="1" thickTop="1" x14ac:dyDescent="0.2">
      <c r="A23" s="594" t="s">
        <v>284</v>
      </c>
      <c r="B23" s="486"/>
      <c r="C23" s="486"/>
      <c r="D23" s="486"/>
      <c r="E23" s="486"/>
    </row>
  </sheetData>
  <mergeCells count="1">
    <mergeCell ref="A23:E23"/>
  </mergeCells>
  <pageMargins left="0.7" right="0.7" top="0.75" bottom="0.75" header="0.3" footer="0.3"/>
  <pageSetup paperSize="281" scale="84" orientation="portrait" r:id="rId1"/>
  <headerFooter>
    <oddFooter>&amp;C40</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sheetPr>
  <dimension ref="A1:L74"/>
  <sheetViews>
    <sheetView showGridLines="0" workbookViewId="0">
      <selection activeCell="M38" sqref="M38"/>
    </sheetView>
  </sheetViews>
  <sheetFormatPr baseColWidth="10" defaultRowHeight="12.75" x14ac:dyDescent="0.2"/>
  <cols>
    <col min="1" max="1" width="32.7109375" bestFit="1" customWidth="1"/>
    <col min="6" max="6" width="42.85546875" bestFit="1" customWidth="1"/>
    <col min="11" max="11" width="13.28515625" bestFit="1" customWidth="1"/>
  </cols>
  <sheetData>
    <row r="1" spans="1:12" ht="15" x14ac:dyDescent="0.25">
      <c r="K1" s="206" t="s">
        <v>407</v>
      </c>
    </row>
    <row r="2" spans="1:12" ht="15" x14ac:dyDescent="0.25">
      <c r="K2" s="207" t="s">
        <v>408</v>
      </c>
    </row>
    <row r="3" spans="1:12" ht="15" x14ac:dyDescent="0.25">
      <c r="A3" s="208" t="s">
        <v>409</v>
      </c>
      <c r="B3" s="208" t="s">
        <v>410</v>
      </c>
      <c r="C3" s="208" t="s">
        <v>411</v>
      </c>
      <c r="D3" s="208" t="s">
        <v>412</v>
      </c>
      <c r="F3" s="208" t="s">
        <v>413</v>
      </c>
      <c r="G3" s="208" t="s">
        <v>410</v>
      </c>
      <c r="H3" s="208" t="s">
        <v>411</v>
      </c>
      <c r="I3" s="208" t="s">
        <v>412</v>
      </c>
      <c r="K3" s="208" t="s">
        <v>414</v>
      </c>
      <c r="L3" s="208" t="s">
        <v>415</v>
      </c>
    </row>
    <row r="4" spans="1:12" x14ac:dyDescent="0.2">
      <c r="A4" s="209" t="s">
        <v>416</v>
      </c>
      <c r="B4" s="210">
        <f>'Cuadro 4'!B9+'Cuadro 4'!C9</f>
        <v>10892</v>
      </c>
      <c r="C4" s="210">
        <f>'Cuadro 7-A'!W10+'Cuadro 8-A'!W10</f>
        <v>6904</v>
      </c>
      <c r="D4" s="211">
        <f>'Cuadro 7-B'!W10+'Cuadro 8-B'!W10</f>
        <v>5729</v>
      </c>
      <c r="F4" s="209" t="s">
        <v>417</v>
      </c>
      <c r="G4" s="210">
        <f>SUM('Cuadro 2'!C10:D11)</f>
        <v>35268</v>
      </c>
      <c r="H4" s="210">
        <f>SUM('Cuadro 7-A'!B26:C26,'Cuadro 8-A'!B26:C26)</f>
        <v>67204</v>
      </c>
      <c r="I4" s="210">
        <f>SUM('Cuadro 7-B'!B26:C26,'Cuadro 8-B'!B26:C26)</f>
        <v>21002</v>
      </c>
      <c r="K4" s="209" t="s">
        <v>418</v>
      </c>
      <c r="L4" s="210">
        <f>SUM('Cuadro 15'!D10:E12,'Cuadro 15'!D17:E19,'Cuadro 15'!D24:E26)</f>
        <v>14</v>
      </c>
    </row>
    <row r="5" spans="1:12" x14ac:dyDescent="0.2">
      <c r="A5" s="209" t="s">
        <v>419</v>
      </c>
      <c r="B5" s="210">
        <f>'Cuadro 4'!B10+'Cuadro 4'!C10</f>
        <v>15652</v>
      </c>
      <c r="C5" s="210">
        <f>'Cuadro 7-A'!W11+'Cuadro 8-A'!W11</f>
        <v>12595</v>
      </c>
      <c r="D5" s="211">
        <f>'Cuadro 7-B'!W11+'Cuadro 8-B'!W11</f>
        <v>11564</v>
      </c>
      <c r="F5" s="209" t="s">
        <v>420</v>
      </c>
      <c r="G5" s="210">
        <f>SUM('Cuadro 2'!C12:D12)</f>
        <v>18638</v>
      </c>
      <c r="H5" s="210">
        <f>SUM('Cuadro 7-A'!D26,'Cuadro 8-A'!D26)</f>
        <v>39063</v>
      </c>
      <c r="I5" s="210">
        <f>SUM('Cuadro 7-B'!D26,'Cuadro 8-B'!D26)</f>
        <v>19689</v>
      </c>
      <c r="K5" s="209" t="s">
        <v>421</v>
      </c>
      <c r="L5" s="210">
        <f>SUM('Cuadro 15'!D13:E14,'Cuadro 15'!D20:E21,'Cuadro 15'!D27:E28)</f>
        <v>0</v>
      </c>
    </row>
    <row r="6" spans="1:12" x14ac:dyDescent="0.2">
      <c r="A6" s="209" t="s">
        <v>422</v>
      </c>
      <c r="B6" s="210">
        <f>'Cuadro 4'!B11+'Cuadro 4'!C11</f>
        <v>26271</v>
      </c>
      <c r="C6" s="210">
        <f>'Cuadro 7-A'!W12+'Cuadro 8-A'!W12</f>
        <v>20512</v>
      </c>
      <c r="D6" s="211">
        <f>'Cuadro 7-B'!W12+'Cuadro 8-B'!W12</f>
        <v>15058</v>
      </c>
      <c r="F6" s="209" t="s">
        <v>423</v>
      </c>
      <c r="G6" s="210">
        <f>SUM('Cuadro 2'!C13:D13)</f>
        <v>308</v>
      </c>
      <c r="H6" s="210">
        <f>SUM('Cuadro 7-A'!E26,'Cuadro 8-A'!E26)</f>
        <v>665</v>
      </c>
      <c r="I6" s="210">
        <f>SUM('Cuadro 7-B'!E26,'Cuadro 8-B'!E26)</f>
        <v>272</v>
      </c>
      <c r="K6" s="209" t="s">
        <v>424</v>
      </c>
      <c r="L6" s="210">
        <f>SUM('Cuadro 15'!D15:E15,'Cuadro 15'!D22:E22,'Cuadro 15'!D29:E29)</f>
        <v>0</v>
      </c>
    </row>
    <row r="7" spans="1:12" x14ac:dyDescent="0.2">
      <c r="A7" s="209" t="s">
        <v>425</v>
      </c>
      <c r="B7" s="210">
        <f>'Cuadro 4'!B12+'Cuadro 4'!C12</f>
        <v>10619</v>
      </c>
      <c r="C7" s="210">
        <f>'Cuadro 7-A'!W13+'Cuadro 8-A'!W13</f>
        <v>10005</v>
      </c>
      <c r="D7" s="211">
        <f>'Cuadro 7-B'!W13+'Cuadro 8-B'!W13</f>
        <v>9081</v>
      </c>
      <c r="F7" s="209" t="s">
        <v>426</v>
      </c>
      <c r="G7" s="210">
        <f>SUM('Cuadro 2'!C14:D14)</f>
        <v>2163</v>
      </c>
      <c r="H7" s="210">
        <f>SUM('Cuadro 7-A'!F26,'Cuadro 8-A'!F26)</f>
        <v>3494</v>
      </c>
      <c r="I7" s="210">
        <f>SUM('Cuadro 7-B'!F26,'Cuadro 8-B'!F26)</f>
        <v>1586</v>
      </c>
      <c r="K7" s="209" t="s">
        <v>427</v>
      </c>
      <c r="L7" s="210">
        <v>0</v>
      </c>
    </row>
    <row r="8" spans="1:12" x14ac:dyDescent="0.2">
      <c r="A8" s="209" t="s">
        <v>428</v>
      </c>
      <c r="B8" s="210">
        <f>'Cuadro 4'!B13+'Cuadro 4'!C13</f>
        <v>32324</v>
      </c>
      <c r="C8" s="210">
        <f>'Cuadro 7-A'!W14+'Cuadro 8-A'!W14</f>
        <v>20554</v>
      </c>
      <c r="D8" s="211">
        <f>'Cuadro 7-B'!W14+'Cuadro 8-B'!W14</f>
        <v>16409</v>
      </c>
      <c r="F8" s="209" t="s">
        <v>429</v>
      </c>
      <c r="G8" s="210">
        <f>SUM('Cuadro 2'!C15:D15)</f>
        <v>18518</v>
      </c>
      <c r="H8" s="210">
        <f>SUM('Cuadro 7-A'!G26,'Cuadro 8-A'!G26)</f>
        <v>54504</v>
      </c>
      <c r="I8" s="210">
        <f>SUM('Cuadro 7-B'!G26,'Cuadro 8-B'!G26)</f>
        <v>10021</v>
      </c>
      <c r="K8" s="209" t="s">
        <v>430</v>
      </c>
      <c r="L8" s="210">
        <f>'Cuadro 29'!D22</f>
        <v>0</v>
      </c>
    </row>
    <row r="9" spans="1:12" ht="15" x14ac:dyDescent="0.25">
      <c r="A9" s="209" t="s">
        <v>431</v>
      </c>
      <c r="B9" s="210">
        <f>'Cuadro 4'!B14+'Cuadro 4'!C14</f>
        <v>82069</v>
      </c>
      <c r="C9" s="210">
        <f>'Cuadro 7-A'!W15+'Cuadro 8-A'!W15</f>
        <v>51015</v>
      </c>
      <c r="D9" s="211">
        <f>'Cuadro 7-B'!W15+'Cuadro 8-B'!W15</f>
        <v>45999</v>
      </c>
      <c r="F9" s="209" t="s">
        <v>432</v>
      </c>
      <c r="G9" s="210">
        <f>SUM('Cuadro 2'!C16:D17)</f>
        <v>105812</v>
      </c>
      <c r="H9" s="210">
        <f>SUM('Cuadro 7-A'!H26:I26,'Cuadro 8-A'!H26:I26)</f>
        <v>164904</v>
      </c>
      <c r="I9" s="210">
        <f>SUM('Cuadro 7-B'!H26:I26,'Cuadro 8-B'!H26:I26)</f>
        <v>102277</v>
      </c>
      <c r="K9" s="208" t="s">
        <v>107</v>
      </c>
      <c r="L9" s="212">
        <f>SUM(L4:L8)</f>
        <v>14</v>
      </c>
    </row>
    <row r="10" spans="1:12" x14ac:dyDescent="0.2">
      <c r="A10" s="209" t="s">
        <v>433</v>
      </c>
      <c r="B10" s="210">
        <f>'Cuadro 4'!B15+'Cuadro 4'!C15</f>
        <v>36496</v>
      </c>
      <c r="C10" s="210">
        <f>'Cuadro 7-A'!W16+'Cuadro 8-A'!W16</f>
        <v>34884</v>
      </c>
      <c r="D10" s="211">
        <f>'Cuadro 7-B'!W16+'Cuadro 8-B'!W16</f>
        <v>23230</v>
      </c>
      <c r="F10" s="209" t="s">
        <v>434</v>
      </c>
      <c r="G10" s="210">
        <f>SUM('Cuadro 2'!C18:D18)</f>
        <v>25647</v>
      </c>
      <c r="H10" s="210">
        <f>SUM('Cuadro 7-A'!J26+'Cuadro 8-A'!J26)</f>
        <v>30634</v>
      </c>
      <c r="I10" s="210">
        <f>SUM('Cuadro 7-B'!J26,'Cuadro 8-B'!J26)</f>
        <v>37985</v>
      </c>
      <c r="K10" s="213" t="s">
        <v>435</v>
      </c>
    </row>
    <row r="11" spans="1:12" x14ac:dyDescent="0.2">
      <c r="A11" s="209" t="s">
        <v>436</v>
      </c>
      <c r="B11" s="210">
        <f>'Cuadro 4'!B16+'Cuadro 4'!C16</f>
        <v>44004</v>
      </c>
      <c r="C11" s="210">
        <f>'Cuadro 7-A'!W17+'Cuadro 8-A'!W17</f>
        <v>37357</v>
      </c>
      <c r="D11" s="211">
        <f>'Cuadro 7-B'!W17+'Cuadro 8-B'!W17</f>
        <v>32335</v>
      </c>
      <c r="F11" s="209" t="s">
        <v>437</v>
      </c>
      <c r="G11" s="210">
        <f>SUM('Cuadro 2'!C19:D19)</f>
        <v>10312</v>
      </c>
      <c r="H11" s="210">
        <f>SUM('Cuadro 7-A'!K26,'Cuadro 8-A'!K26)</f>
        <v>9563</v>
      </c>
      <c r="I11" s="210">
        <f>SUM('Cuadro 7-B'!K26,'Cuadro 8-B'!K26)</f>
        <v>4613</v>
      </c>
      <c r="K11" s="214"/>
    </row>
    <row r="12" spans="1:12" ht="15" x14ac:dyDescent="0.25">
      <c r="A12" s="209" t="s">
        <v>438</v>
      </c>
      <c r="B12" s="210">
        <f>'Cuadro 4'!B18+'Cuadro 4'!C18</f>
        <v>67008</v>
      </c>
      <c r="C12" s="210">
        <f>'Cuadro 7-A'!W19+'Cuadro 8-A'!W19</f>
        <v>43334</v>
      </c>
      <c r="D12" s="211">
        <f>'Cuadro 7-B'!W19+'Cuadro 8-B'!W19</f>
        <v>42821</v>
      </c>
      <c r="F12" s="209" t="s">
        <v>439</v>
      </c>
      <c r="G12" s="210">
        <f>SUM('Cuadro 2'!C20:D26)</f>
        <v>240172</v>
      </c>
      <c r="H12" s="210">
        <f>SUM('Cuadro 7-A'!L26:R26,'Cuadro 8-A'!L26:R26)</f>
        <v>114395</v>
      </c>
      <c r="I12" s="210">
        <f>SUM('Cuadro 7-B'!L26:V26,'Cuadro 8-B'!L26:R26)</f>
        <v>307615</v>
      </c>
      <c r="K12" s="215" t="s">
        <v>440</v>
      </c>
    </row>
    <row r="13" spans="1:12" ht="15" x14ac:dyDescent="0.25">
      <c r="A13" s="209" t="s">
        <v>441</v>
      </c>
      <c r="B13" s="210">
        <f>'Cuadro 4'!B19+'Cuadro 4'!C19</f>
        <v>41548</v>
      </c>
      <c r="C13" s="210">
        <f>'Cuadro 7-A'!W20+'Cuadro 8-A'!W20</f>
        <v>30846</v>
      </c>
      <c r="D13" s="211">
        <f>'Cuadro 7-B'!W20+'Cuadro 8-B'!W20</f>
        <v>29868</v>
      </c>
      <c r="F13" s="209" t="s">
        <v>442</v>
      </c>
      <c r="G13" s="210">
        <v>0</v>
      </c>
      <c r="H13" s="210">
        <v>0</v>
      </c>
      <c r="I13" s="210">
        <v>0</v>
      </c>
      <c r="K13" s="215" t="s">
        <v>443</v>
      </c>
    </row>
    <row r="14" spans="1:12" ht="15" x14ac:dyDescent="0.25">
      <c r="A14" s="209" t="s">
        <v>444</v>
      </c>
      <c r="B14" s="210">
        <f>'Cuadro 4'!B20+'Cuadro 4'!C20</f>
        <v>16999</v>
      </c>
      <c r="C14" s="210">
        <f>'Cuadro 7-A'!W21+'Cuadro 8-A'!W21</f>
        <v>12236</v>
      </c>
      <c r="D14" s="211">
        <f>'Cuadro 7-B'!W21+'Cuadro 8-B'!W21</f>
        <v>11798</v>
      </c>
      <c r="F14" s="216" t="s">
        <v>0</v>
      </c>
      <c r="G14" s="217">
        <f>SUM(G4:G13)</f>
        <v>456838</v>
      </c>
      <c r="H14" s="217">
        <f>SUM(H4:H13)</f>
        <v>484426</v>
      </c>
      <c r="I14" s="217">
        <f>SUM(I4:I13)</f>
        <v>505060</v>
      </c>
      <c r="K14" s="208" t="s">
        <v>414</v>
      </c>
      <c r="L14" s="208" t="s">
        <v>415</v>
      </c>
    </row>
    <row r="15" spans="1:12" x14ac:dyDescent="0.2">
      <c r="A15" s="209" t="s">
        <v>445</v>
      </c>
      <c r="B15" s="210">
        <f>'Cuadro 4'!B21+'Cuadro 4'!C21</f>
        <v>38253</v>
      </c>
      <c r="C15" s="210">
        <f>'Cuadro 7-A'!W22+'Cuadro 8-A'!W22</f>
        <v>27735</v>
      </c>
      <c r="D15" s="211">
        <f>'Cuadro 7-B'!W22+'Cuadro 8-B'!W22</f>
        <v>23185</v>
      </c>
      <c r="K15" s="209" t="s">
        <v>446</v>
      </c>
      <c r="L15" s="210">
        <f>SUM('Cuadros 15-A y 15-B'!F11:F13,'Cuadros 15-A y 15-B'!F18:F20,'Cuadros 15-A y 15-B'!F25:F27)</f>
        <v>5704.9089999999997</v>
      </c>
    </row>
    <row r="16" spans="1:12" ht="15" x14ac:dyDescent="0.25">
      <c r="A16" s="209" t="s">
        <v>447</v>
      </c>
      <c r="B16" s="210">
        <f>'Cuadro 4'!B22+'Cuadro 4'!C22</f>
        <v>6364</v>
      </c>
      <c r="C16" s="210">
        <f>'Cuadro 7-A'!W23+'Cuadro 8-A'!W23</f>
        <v>3447</v>
      </c>
      <c r="D16" s="211">
        <f>'Cuadro 7-B'!W23+'Cuadro 8-B'!W23</f>
        <v>2840</v>
      </c>
      <c r="F16" s="208" t="s">
        <v>413</v>
      </c>
      <c r="G16" s="208" t="s">
        <v>410</v>
      </c>
      <c r="H16" s="208" t="s">
        <v>411</v>
      </c>
      <c r="I16" s="208" t="s">
        <v>412</v>
      </c>
      <c r="K16" s="209" t="s">
        <v>448</v>
      </c>
      <c r="L16" s="210">
        <f>SUM('Cuadros 15-A y 15-B'!F14:F15,'Cuadros 15-A y 15-B'!F21:F22,'Cuadros 15-A y 15-B'!F28:F29)</f>
        <v>0</v>
      </c>
    </row>
    <row r="17" spans="1:12" x14ac:dyDescent="0.2">
      <c r="A17" s="209" t="s">
        <v>449</v>
      </c>
      <c r="B17" s="210">
        <f>'Cuadro 4'!B23+'Cuadro 4'!C23</f>
        <v>9132</v>
      </c>
      <c r="C17" s="210">
        <f>'Cuadro 7-A'!W24+'Cuadro 8-A'!W24</f>
        <v>5366</v>
      </c>
      <c r="D17" s="211">
        <f>'Cuadro 7-B'!W24+'Cuadro 8-B'!W24</f>
        <v>5048</v>
      </c>
      <c r="F17" s="209" t="s">
        <v>450</v>
      </c>
      <c r="G17" s="210">
        <f>'Cuadro 2'!C10+'Cuadro 2'!D10</f>
        <v>20015</v>
      </c>
      <c r="H17" s="210">
        <f>'Cuadro 7-A'!B26+'Cuadro 8-A'!B26</f>
        <v>54132</v>
      </c>
      <c r="I17" s="210">
        <f>'Cuadro 7-B'!B26+'Cuadro 8-B'!B26</f>
        <v>19524</v>
      </c>
      <c r="K17" s="209" t="s">
        <v>451</v>
      </c>
      <c r="L17" s="210">
        <f>SUM('Cuadros 15-A y 15-B'!F16,'Cuadros 15-A y 15-B'!F23,'Cuadros 15-A y 15-B'!F30)</f>
        <v>0</v>
      </c>
    </row>
    <row r="18" spans="1:12" x14ac:dyDescent="0.2">
      <c r="A18" s="209" t="s">
        <v>43</v>
      </c>
      <c r="B18" s="210">
        <f>'Cuadro 4'!B24+'Cuadro 4'!C24</f>
        <v>425295</v>
      </c>
      <c r="C18" s="210">
        <f>'Cuadro 7-A'!W25+'Cuadro 8-A'!W25</f>
        <v>207211</v>
      </c>
      <c r="D18" s="211">
        <f>'Cuadro 7-B'!W25+'Cuadro 8-B'!W25</f>
        <v>220635</v>
      </c>
      <c r="F18" s="209" t="s">
        <v>452</v>
      </c>
      <c r="G18" s="210">
        <f>'Cuadro 2'!C11+'Cuadro 2'!D11</f>
        <v>15253</v>
      </c>
      <c r="H18" s="210">
        <f>'Cuadro 7-A'!C26+'Cuadro 8-A'!C26</f>
        <v>13072</v>
      </c>
      <c r="I18" s="210">
        <f>'Cuadro 7-B'!C26+'Cuadro 8-B'!C26</f>
        <v>1478</v>
      </c>
      <c r="K18" s="209" t="s">
        <v>453</v>
      </c>
      <c r="L18" s="210">
        <v>0</v>
      </c>
    </row>
    <row r="19" spans="1:12" ht="15" x14ac:dyDescent="0.25">
      <c r="A19" s="216" t="s">
        <v>0</v>
      </c>
      <c r="B19" s="217">
        <f>SUM(B4:B18)</f>
        <v>862926</v>
      </c>
      <c r="C19" s="217">
        <f>SUM(C4:C18)</f>
        <v>524001</v>
      </c>
      <c r="D19" s="217">
        <f>SUM(D4:D18)</f>
        <v>495600</v>
      </c>
      <c r="F19" s="209" t="s">
        <v>454</v>
      </c>
      <c r="G19" s="210">
        <f>'Cuadro 2'!C12+'Cuadro 2'!D12</f>
        <v>18638</v>
      </c>
      <c r="H19" s="210">
        <f>'Cuadro 7-A'!D26+'Cuadro 8-A'!D26</f>
        <v>39063</v>
      </c>
      <c r="I19" s="210">
        <f>'Cuadro 7-B'!D26+'Cuadro 8-B'!D26</f>
        <v>19689</v>
      </c>
      <c r="K19" s="209" t="s">
        <v>430</v>
      </c>
      <c r="L19" s="210">
        <f>'Cuadro 29'!E22</f>
        <v>21</v>
      </c>
    </row>
    <row r="20" spans="1:12" ht="15" x14ac:dyDescent="0.25">
      <c r="F20" s="209" t="s">
        <v>455</v>
      </c>
      <c r="G20" s="210">
        <f>'Cuadro 2'!C13+'Cuadro 2'!D13</f>
        <v>308</v>
      </c>
      <c r="H20" s="210">
        <f>'Cuadro 7-A'!E26+'Cuadro 8-A'!E26</f>
        <v>665</v>
      </c>
      <c r="I20" s="210">
        <f>'Cuadro 7-B'!E26+'Cuadro 8-B'!E26</f>
        <v>272</v>
      </c>
      <c r="K20" s="208" t="s">
        <v>107</v>
      </c>
      <c r="L20" s="212">
        <f>SUM(L15:L19)</f>
        <v>5725.9089999999997</v>
      </c>
    </row>
    <row r="21" spans="1:12" x14ac:dyDescent="0.2">
      <c r="F21" s="209" t="s">
        <v>456</v>
      </c>
      <c r="G21" s="210">
        <f>'Cuadro 2'!C14+'Cuadro 2'!D14</f>
        <v>2163</v>
      </c>
      <c r="H21" s="210">
        <f>'Cuadro 7-A'!F26+'Cuadro 8-A'!F26</f>
        <v>3494</v>
      </c>
      <c r="I21" s="210">
        <f>'Cuadro 7-B'!F26+'Cuadro 8-B'!F26</f>
        <v>1586</v>
      </c>
      <c r="K21" s="213" t="s">
        <v>435</v>
      </c>
    </row>
    <row r="22" spans="1:12" ht="15" x14ac:dyDescent="0.25">
      <c r="A22" s="218" t="s">
        <v>457</v>
      </c>
      <c r="B22" s="219"/>
      <c r="F22" s="209" t="s">
        <v>458</v>
      </c>
      <c r="G22" s="210">
        <f>'Cuadro 2'!C15+'Cuadro 2'!D15</f>
        <v>18518</v>
      </c>
      <c r="H22" s="210">
        <f>'Cuadro 7-A'!G26+'Cuadro 8-A'!G26</f>
        <v>54504</v>
      </c>
      <c r="I22" s="210">
        <f>'Cuadro 7-B'!G26+'Cuadro 8-B'!G26</f>
        <v>10021</v>
      </c>
      <c r="K22" s="220" t="s">
        <v>459</v>
      </c>
    </row>
    <row r="23" spans="1:12" ht="15" x14ac:dyDescent="0.25">
      <c r="A23" s="208" t="s">
        <v>460</v>
      </c>
      <c r="B23" s="208"/>
      <c r="F23" s="209" t="s">
        <v>461</v>
      </c>
      <c r="G23" s="210">
        <f>'Cuadro 2'!C16+'Cuadro 2'!D16</f>
        <v>75114</v>
      </c>
      <c r="H23" s="210">
        <f>'Cuadro 7-A'!H26+'Cuadro 8-A'!H26</f>
        <v>110105</v>
      </c>
      <c r="I23" s="210">
        <f>'Cuadro 7-B'!H26+'Cuadro 8-B'!H26</f>
        <v>88599</v>
      </c>
      <c r="K23" s="220"/>
    </row>
    <row r="24" spans="1:12" ht="15" x14ac:dyDescent="0.25">
      <c r="A24" s="209" t="s">
        <v>462</v>
      </c>
      <c r="B24" s="210">
        <f>'Cuadro 29'!D11+'Cuadro 29'!D15+'Cuadro 29'!D19</f>
        <v>0</v>
      </c>
      <c r="F24" s="209" t="s">
        <v>463</v>
      </c>
      <c r="G24" s="210">
        <f>'Cuadro 2'!C17+'Cuadro 2'!D17</f>
        <v>30698</v>
      </c>
      <c r="H24" s="210">
        <f>'Cuadro 7-A'!I26+'Cuadro 8-A'!I26</f>
        <v>54799</v>
      </c>
      <c r="I24" s="210">
        <f>'Cuadro 7-B'!I26+'Cuadro 8-B'!I26</f>
        <v>13678</v>
      </c>
      <c r="K24" s="221" t="s">
        <v>464</v>
      </c>
    </row>
    <row r="25" spans="1:12" ht="15" x14ac:dyDescent="0.25">
      <c r="A25" s="209" t="s">
        <v>465</v>
      </c>
      <c r="B25" s="210">
        <f>'Cuadro 29'!D12+'Cuadro 29'!D16+'Cuadro 29'!D20</f>
        <v>0</v>
      </c>
      <c r="F25" s="209" t="s">
        <v>466</v>
      </c>
      <c r="G25" s="210">
        <f>'Cuadro 2'!C18+'Cuadro 2'!D18</f>
        <v>25647</v>
      </c>
      <c r="H25" s="210">
        <f>'Cuadro 7-A'!J26+'Cuadro 8-A'!J26</f>
        <v>30634</v>
      </c>
      <c r="I25" s="210">
        <f>'Cuadro 7-B'!J26+'Cuadro 8-B'!J26</f>
        <v>37985</v>
      </c>
      <c r="K25" s="215" t="s">
        <v>467</v>
      </c>
    </row>
    <row r="26" spans="1:12" ht="15" x14ac:dyDescent="0.25">
      <c r="A26" s="209" t="s">
        <v>468</v>
      </c>
      <c r="B26" s="210">
        <f>'Cuadro 29'!D13+'Cuadro 29'!D17+'Cuadro 29'!D21</f>
        <v>0</v>
      </c>
      <c r="F26" s="209" t="s">
        <v>469</v>
      </c>
      <c r="G26" s="210">
        <f>'Cuadro 2'!C19+'Cuadro 2'!D19</f>
        <v>10312</v>
      </c>
      <c r="H26" s="210">
        <f>'Cuadro 7-A'!K26+'Cuadro 8-A'!K26</f>
        <v>9563</v>
      </c>
      <c r="I26" s="210">
        <f>'Cuadro 7-B'!K26+'Cuadro 8-B'!K26</f>
        <v>4613</v>
      </c>
      <c r="K26" s="208" t="s">
        <v>414</v>
      </c>
      <c r="L26" s="208" t="s">
        <v>415</v>
      </c>
    </row>
    <row r="27" spans="1:12" ht="15" x14ac:dyDescent="0.25">
      <c r="A27" s="222" t="s">
        <v>0</v>
      </c>
      <c r="B27" s="223">
        <f>SUM(B24:B26)</f>
        <v>0</v>
      </c>
      <c r="F27" s="209" t="s">
        <v>470</v>
      </c>
      <c r="G27" s="210">
        <f>'Cuadro 2'!C20+'Cuadro 2'!D20</f>
        <v>7851</v>
      </c>
      <c r="H27" s="210">
        <f>'Cuadro 7-A'!L26+'Cuadro 8-A'!L26</f>
        <v>7894</v>
      </c>
      <c r="I27" s="210">
        <f>'Cuadro 7-B'!L26+'Cuadro 8-B'!L26</f>
        <v>6203</v>
      </c>
      <c r="K27" s="209" t="s">
        <v>446</v>
      </c>
      <c r="L27" s="210">
        <f>IF(L4=0,0,L15/L4)</f>
        <v>407.49349999999998</v>
      </c>
    </row>
    <row r="28" spans="1:12" x14ac:dyDescent="0.2">
      <c r="A28" s="219"/>
      <c r="B28" s="219"/>
      <c r="F28" s="209" t="s">
        <v>471</v>
      </c>
      <c r="G28" s="210">
        <f>'Cuadro 2'!C21+'Cuadro 2'!D21</f>
        <v>7972</v>
      </c>
      <c r="H28" s="210">
        <f>'Cuadro 7-A'!M26+'Cuadro 8-A'!M26</f>
        <v>8020</v>
      </c>
      <c r="I28" s="210">
        <f>'Cuadro 7-B'!M26+'Cuadro 8-B'!M26</f>
        <v>6228</v>
      </c>
      <c r="K28" s="209" t="s">
        <v>448</v>
      </c>
      <c r="L28" s="210">
        <f>IF(L5=0,0,L16/L5)</f>
        <v>0</v>
      </c>
    </row>
    <row r="29" spans="1:12" ht="15" x14ac:dyDescent="0.25">
      <c r="A29" s="218" t="s">
        <v>472</v>
      </c>
      <c r="B29" s="219"/>
      <c r="F29" s="209" t="s">
        <v>473</v>
      </c>
      <c r="G29" s="210">
        <f>'Cuadro 2'!C22+'Cuadro 2'!D22</f>
        <v>86475</v>
      </c>
      <c r="H29" s="210">
        <f>'Cuadro 7-A'!N26+'Cuadro 8-A'!N26</f>
        <v>25945</v>
      </c>
      <c r="I29" s="210">
        <f>'Cuadro 7-B'!N26+'Cuadro 8-B'!N26</f>
        <v>25141</v>
      </c>
      <c r="K29" s="209" t="s">
        <v>451</v>
      </c>
      <c r="L29" s="210">
        <f>IF(L6=0,0,L17/L6)</f>
        <v>0</v>
      </c>
    </row>
    <row r="30" spans="1:12" ht="15" x14ac:dyDescent="0.25">
      <c r="A30" s="218" t="s">
        <v>474</v>
      </c>
      <c r="B30" s="219"/>
      <c r="F30" s="209" t="s">
        <v>475</v>
      </c>
      <c r="G30" s="210">
        <f>'Cuadro 2'!C23+'Cuadro 2'!D23</f>
        <v>27121</v>
      </c>
      <c r="H30" s="210">
        <f>'Cuadro 7-A'!O26+'Cuadro 8-A'!O26</f>
        <v>21482</v>
      </c>
      <c r="I30" s="210">
        <f>'Cuadro 7-B'!O26+'Cuadro 8-B'!O26</f>
        <v>12800</v>
      </c>
      <c r="K30" s="209" t="s">
        <v>453</v>
      </c>
      <c r="L30" s="210">
        <f>IF(L7=0,0,L18/L7)</f>
        <v>0</v>
      </c>
    </row>
    <row r="31" spans="1:12" ht="15" x14ac:dyDescent="0.25">
      <c r="A31" s="208" t="s">
        <v>460</v>
      </c>
      <c r="B31" s="208"/>
      <c r="F31" s="209" t="s">
        <v>476</v>
      </c>
      <c r="G31" s="210">
        <f>'Cuadro 2'!C24+'Cuadro 2'!D24</f>
        <v>224</v>
      </c>
      <c r="H31" s="210">
        <f>'Cuadro 7-A'!P26+'Cuadro 8-A'!P26</f>
        <v>9915</v>
      </c>
      <c r="I31" s="210">
        <f>'Cuadro 7-B'!P26+'Cuadro 8-B'!P26</f>
        <v>18670</v>
      </c>
      <c r="K31" s="208" t="s">
        <v>477</v>
      </c>
      <c r="L31" s="212">
        <f>IF(SUM(L4:L7)=0,0,SUM(L15:L18)/SUM(L4:L7))</f>
        <v>407.49349999999998</v>
      </c>
    </row>
    <row r="32" spans="1:12" x14ac:dyDescent="0.2">
      <c r="A32" s="209" t="s">
        <v>462</v>
      </c>
      <c r="B32" s="210">
        <f>'Cuadro 29'!E11+'Cuadro 29'!E15+'Cuadro 29'!E19</f>
        <v>19</v>
      </c>
      <c r="F32" s="209" t="s">
        <v>478</v>
      </c>
      <c r="G32" s="210">
        <f>'Cuadro 2'!C25+'Cuadro 2'!D25</f>
        <v>16836</v>
      </c>
      <c r="H32" s="210">
        <f>'Cuadro 7-A'!Q26+'Cuadro 8-A'!Q26</f>
        <v>10689</v>
      </c>
      <c r="I32" s="210">
        <f>'Cuadro 7-B'!Q26+'Cuadro 8-B'!Q26</f>
        <v>22624</v>
      </c>
      <c r="K32" s="209" t="s">
        <v>430</v>
      </c>
      <c r="L32" s="210">
        <f>IF(L8=0,0,L19/L8)</f>
        <v>0</v>
      </c>
    </row>
    <row r="33" spans="1:12" x14ac:dyDescent="0.2">
      <c r="A33" s="209" t="s">
        <v>465</v>
      </c>
      <c r="B33" s="210">
        <f>'Cuadro 29'!E12+'Cuadro 29'!E16+'Cuadro 29'!E20</f>
        <v>1</v>
      </c>
      <c r="F33" s="209" t="s">
        <v>479</v>
      </c>
      <c r="G33" s="210">
        <f>'Cuadro 2'!C26+'Cuadro 2'!D26</f>
        <v>93693</v>
      </c>
      <c r="H33" s="210">
        <f>'Cuadro 7-A'!R26+'Cuadro 8-A'!R26</f>
        <v>30450</v>
      </c>
      <c r="I33" s="210">
        <f>'Cuadro 7-B'!V26+'Cuadro 8-B'!R26</f>
        <v>151</v>
      </c>
      <c r="K33" s="220" t="s">
        <v>480</v>
      </c>
      <c r="L33" s="224"/>
    </row>
    <row r="34" spans="1:12" ht="15" x14ac:dyDescent="0.25">
      <c r="A34" s="209" t="s">
        <v>468</v>
      </c>
      <c r="B34" s="210">
        <f>'Cuadro 29'!E13+'Cuadro 29'!E17+'Cuadro 29'!E21</f>
        <v>1</v>
      </c>
      <c r="F34" s="216" t="s">
        <v>0</v>
      </c>
      <c r="G34" s="217">
        <f>SUM(G17:G33)</f>
        <v>456838</v>
      </c>
      <c r="H34" s="217">
        <f>SUM(H17:H33)</f>
        <v>484426</v>
      </c>
      <c r="I34" s="217">
        <f>SUM(I17:I33)</f>
        <v>289262</v>
      </c>
      <c r="K34" s="220" t="s">
        <v>459</v>
      </c>
    </row>
    <row r="35" spans="1:12" ht="15" x14ac:dyDescent="0.25">
      <c r="A35" s="222" t="s">
        <v>0</v>
      </c>
      <c r="B35" s="223">
        <f>SUM(B32:B34)</f>
        <v>21</v>
      </c>
      <c r="K35" s="220"/>
    </row>
    <row r="36" spans="1:12" x14ac:dyDescent="0.2">
      <c r="K36" s="220" t="s">
        <v>481</v>
      </c>
    </row>
    <row r="37" spans="1:12" ht="18.75" x14ac:dyDescent="0.3">
      <c r="K37" s="215" t="s">
        <v>482</v>
      </c>
    </row>
    <row r="38" spans="1:12" ht="15" x14ac:dyDescent="0.25">
      <c r="K38" s="208" t="s">
        <v>414</v>
      </c>
      <c r="L38" s="208" t="s">
        <v>483</v>
      </c>
    </row>
    <row r="39" spans="1:12" x14ac:dyDescent="0.2">
      <c r="K39" s="209" t="s">
        <v>418</v>
      </c>
      <c r="L39" s="210"/>
    </row>
    <row r="40" spans="1:12" x14ac:dyDescent="0.2">
      <c r="K40" s="209" t="s">
        <v>421</v>
      </c>
      <c r="L40" s="210"/>
    </row>
    <row r="41" spans="1:12" x14ac:dyDescent="0.2">
      <c r="K41" s="209" t="s">
        <v>424</v>
      </c>
      <c r="L41" s="210"/>
    </row>
    <row r="42" spans="1:12" x14ac:dyDescent="0.2">
      <c r="K42" s="209" t="s">
        <v>427</v>
      </c>
      <c r="L42" s="210"/>
    </row>
    <row r="43" spans="1:12" ht="15" x14ac:dyDescent="0.25">
      <c r="K43" s="208" t="s">
        <v>107</v>
      </c>
      <c r="L43" s="212">
        <f>SUM(L39:L42)</f>
        <v>0</v>
      </c>
    </row>
    <row r="44" spans="1:12" x14ac:dyDescent="0.2">
      <c r="K44" s="213" t="s">
        <v>435</v>
      </c>
    </row>
    <row r="46" spans="1:12" ht="15" x14ac:dyDescent="0.25">
      <c r="K46" s="215" t="s">
        <v>484</v>
      </c>
    </row>
    <row r="47" spans="1:12" ht="15" x14ac:dyDescent="0.25">
      <c r="K47" s="215" t="s">
        <v>485</v>
      </c>
    </row>
    <row r="48" spans="1:12" ht="15" x14ac:dyDescent="0.25">
      <c r="K48" s="208" t="s">
        <v>414</v>
      </c>
      <c r="L48" s="208" t="s">
        <v>483</v>
      </c>
    </row>
    <row r="49" spans="11:12" x14ac:dyDescent="0.2">
      <c r="K49" s="209" t="s">
        <v>418</v>
      </c>
      <c r="L49" s="210">
        <f>SUM('Cuadros 11 y 12'!F9:F11)</f>
        <v>3490</v>
      </c>
    </row>
    <row r="50" spans="11:12" x14ac:dyDescent="0.2">
      <c r="K50" s="209" t="s">
        <v>421</v>
      </c>
      <c r="L50" s="210">
        <f>SUM('Cuadros 11 y 12'!F12:F13)</f>
        <v>4547</v>
      </c>
    </row>
    <row r="51" spans="11:12" x14ac:dyDescent="0.2">
      <c r="K51" s="209" t="s">
        <v>424</v>
      </c>
      <c r="L51" s="210">
        <f>'Cuadros 11 y 12'!F14</f>
        <v>884</v>
      </c>
    </row>
    <row r="52" spans="11:12" x14ac:dyDescent="0.2">
      <c r="K52" s="209" t="s">
        <v>427</v>
      </c>
      <c r="L52" s="210">
        <f>'Cuadros 11 y 12'!F15</f>
        <v>282</v>
      </c>
    </row>
    <row r="53" spans="11:12" ht="15" x14ac:dyDescent="0.25">
      <c r="K53" s="208" t="s">
        <v>107</v>
      </c>
      <c r="L53" s="212">
        <f>SUM(L49:L52)</f>
        <v>9203</v>
      </c>
    </row>
    <row r="54" spans="11:12" x14ac:dyDescent="0.2">
      <c r="K54" s="213" t="s">
        <v>435</v>
      </c>
    </row>
    <row r="55" spans="11:12" x14ac:dyDescent="0.2">
      <c r="K55" s="214"/>
    </row>
    <row r="56" spans="11:12" ht="15" x14ac:dyDescent="0.25">
      <c r="K56" s="215" t="s">
        <v>486</v>
      </c>
    </row>
    <row r="57" spans="11:12" ht="15" x14ac:dyDescent="0.25">
      <c r="K57" s="215" t="s">
        <v>487</v>
      </c>
    </row>
    <row r="58" spans="11:12" ht="15" x14ac:dyDescent="0.25">
      <c r="K58" s="208" t="s">
        <v>414</v>
      </c>
      <c r="L58" s="208" t="s">
        <v>483</v>
      </c>
    </row>
    <row r="59" spans="11:12" x14ac:dyDescent="0.2">
      <c r="K59" s="209" t="s">
        <v>418</v>
      </c>
      <c r="L59" s="210">
        <f>SUM('Cuadros 11 y 12'!G9:G11)</f>
        <v>874850.98</v>
      </c>
    </row>
    <row r="60" spans="11:12" x14ac:dyDescent="0.2">
      <c r="K60" s="209" t="s">
        <v>421</v>
      </c>
      <c r="L60" s="210">
        <f>SUM('Cuadros 11 y 12'!G12:G13)</f>
        <v>714722.73899999994</v>
      </c>
    </row>
    <row r="61" spans="11:12" x14ac:dyDescent="0.2">
      <c r="K61" s="209" t="s">
        <v>424</v>
      </c>
      <c r="L61" s="210">
        <f>SUM('Cuadros 11 y 12'!G14)</f>
        <v>56069.597999999998</v>
      </c>
    </row>
    <row r="62" spans="11:12" x14ac:dyDescent="0.2">
      <c r="K62" s="209" t="s">
        <v>427</v>
      </c>
      <c r="L62" s="210">
        <f>SUM('Cuadros 11 y 12'!G15)</f>
        <v>30398.754000000001</v>
      </c>
    </row>
    <row r="63" spans="11:12" ht="15" x14ac:dyDescent="0.25">
      <c r="K63" s="208" t="s">
        <v>107</v>
      </c>
      <c r="L63" s="212">
        <f>SUM(L59:L62)</f>
        <v>1676042.071</v>
      </c>
    </row>
    <row r="64" spans="11:12" x14ac:dyDescent="0.2">
      <c r="K64" s="213" t="s">
        <v>435</v>
      </c>
    </row>
    <row r="66" spans="11:12" ht="15" x14ac:dyDescent="0.25">
      <c r="K66" s="215" t="s">
        <v>488</v>
      </c>
    </row>
    <row r="67" spans="11:12" ht="15" x14ac:dyDescent="0.25">
      <c r="K67" s="215" t="s">
        <v>489</v>
      </c>
    </row>
    <row r="68" spans="11:12" ht="15" x14ac:dyDescent="0.25">
      <c r="K68" s="208" t="s">
        <v>414</v>
      </c>
      <c r="L68" s="208" t="s">
        <v>483</v>
      </c>
    </row>
    <row r="69" spans="11:12" x14ac:dyDescent="0.2">
      <c r="K69" s="209" t="s">
        <v>418</v>
      </c>
      <c r="L69" s="210">
        <f>IF(L49=0,0,L59/L49)</f>
        <v>250.67363323782234</v>
      </c>
    </row>
    <row r="70" spans="11:12" x14ac:dyDescent="0.2">
      <c r="K70" s="209" t="s">
        <v>421</v>
      </c>
      <c r="L70" s="210">
        <f>IF(L50=0,0,L60/L50)</f>
        <v>157.18555948977345</v>
      </c>
    </row>
    <row r="71" spans="11:12" x14ac:dyDescent="0.2">
      <c r="K71" s="209" t="s">
        <v>424</v>
      </c>
      <c r="L71" s="210">
        <f>IF(L51=0,0,L61/L51)</f>
        <v>63.427147058823529</v>
      </c>
    </row>
    <row r="72" spans="11:12" x14ac:dyDescent="0.2">
      <c r="K72" s="209" t="s">
        <v>427</v>
      </c>
      <c r="L72" s="210">
        <f>IF(L52=0,0,L62/L52)</f>
        <v>107.797</v>
      </c>
    </row>
    <row r="73" spans="11:12" ht="15" x14ac:dyDescent="0.25">
      <c r="K73" s="208" t="s">
        <v>107</v>
      </c>
      <c r="L73" s="212">
        <f>IF(L53=0,0,L63/L53)</f>
        <v>182.11909931544062</v>
      </c>
    </row>
    <row r="74" spans="11:12" x14ac:dyDescent="0.2">
      <c r="K74" s="213" t="s">
        <v>435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3300"/>
    <pageSetUpPr fitToPage="1"/>
  </sheetPr>
  <dimension ref="A1:J33"/>
  <sheetViews>
    <sheetView showGridLines="0" zoomScale="85" zoomScaleNormal="85" workbookViewId="0">
      <selection activeCell="M38" sqref="M38"/>
    </sheetView>
  </sheetViews>
  <sheetFormatPr baseColWidth="10" defaultRowHeight="12.75" x14ac:dyDescent="0.2"/>
  <cols>
    <col min="1" max="1" width="9.42578125" bestFit="1" customWidth="1"/>
    <col min="2" max="2" width="50.85546875" customWidth="1"/>
    <col min="3" max="3" width="17.42578125" customWidth="1"/>
    <col min="4" max="4" width="20.28515625" customWidth="1"/>
    <col min="5" max="5" width="17.140625" customWidth="1"/>
    <col min="6" max="6" width="20.28515625" customWidth="1"/>
    <col min="7" max="7" width="11.42578125" bestFit="1" customWidth="1"/>
    <col min="8" max="8" width="10.28515625" bestFit="1" customWidth="1"/>
    <col min="9" max="9" width="21.7109375" customWidth="1"/>
    <col min="10" max="10" width="18" customWidth="1"/>
  </cols>
  <sheetData>
    <row r="1" spans="1:10" ht="15.75" x14ac:dyDescent="0.25">
      <c r="A1" s="52" t="str">
        <f>'Cuadro 1'!A3</f>
        <v>Enero</v>
      </c>
    </row>
    <row r="2" spans="1:10" ht="18" customHeight="1" x14ac:dyDescent="0.25">
      <c r="B2" s="450" t="s">
        <v>155</v>
      </c>
      <c r="C2" s="450"/>
      <c r="D2" s="451"/>
      <c r="E2" s="451"/>
      <c r="F2" s="451"/>
      <c r="G2" s="451"/>
      <c r="H2" s="451"/>
      <c r="I2" s="451"/>
      <c r="J2" s="451"/>
    </row>
    <row r="3" spans="1:10" ht="21.75" customHeight="1" x14ac:dyDescent="0.2"/>
    <row r="4" spans="1:10" ht="31.5" customHeight="1" x14ac:dyDescent="0.25">
      <c r="A4" s="449" t="s">
        <v>355</v>
      </c>
      <c r="B4" s="451"/>
      <c r="C4" s="451"/>
      <c r="D4" s="451"/>
      <c r="E4" s="451"/>
      <c r="F4" s="451"/>
      <c r="G4" s="451"/>
      <c r="H4" s="451"/>
      <c r="I4" s="451"/>
      <c r="J4" s="451"/>
    </row>
    <row r="5" spans="1:10" ht="13.5" thickBot="1" x14ac:dyDescent="0.25"/>
    <row r="6" spans="1:10" s="3" customFormat="1" ht="34.5" customHeight="1" thickTop="1" x14ac:dyDescent="0.2">
      <c r="A6" s="463" t="s">
        <v>78</v>
      </c>
      <c r="B6" s="460" t="s">
        <v>353</v>
      </c>
      <c r="C6" s="477" t="s">
        <v>122</v>
      </c>
      <c r="D6" s="481"/>
      <c r="E6" s="482" t="s">
        <v>235</v>
      </c>
      <c r="F6" s="483"/>
      <c r="G6" s="483"/>
      <c r="H6" s="484"/>
      <c r="I6" s="460" t="s">
        <v>121</v>
      </c>
      <c r="J6" s="477" t="s">
        <v>112</v>
      </c>
    </row>
    <row r="7" spans="1:10" s="3" customFormat="1" ht="15" customHeight="1" x14ac:dyDescent="0.2">
      <c r="A7" s="474"/>
      <c r="B7" s="475"/>
      <c r="C7" s="86" t="s">
        <v>239</v>
      </c>
      <c r="D7" s="237" t="s">
        <v>227</v>
      </c>
      <c r="E7" s="226" t="s">
        <v>239</v>
      </c>
      <c r="F7" s="68" t="s">
        <v>227</v>
      </c>
      <c r="G7" s="225" t="s">
        <v>3</v>
      </c>
      <c r="H7" s="60" t="s">
        <v>4</v>
      </c>
      <c r="I7" s="476"/>
      <c r="J7" s="478"/>
    </row>
    <row r="8" spans="1:10" s="3" customFormat="1" ht="15.75" x14ac:dyDescent="0.25">
      <c r="A8" s="312" t="s">
        <v>79</v>
      </c>
      <c r="B8" s="313" t="s">
        <v>496</v>
      </c>
      <c r="C8" s="230">
        <v>0</v>
      </c>
      <c r="D8" s="230">
        <v>0</v>
      </c>
      <c r="E8" s="230">
        <v>0</v>
      </c>
      <c r="F8" s="230">
        <v>0</v>
      </c>
      <c r="G8" s="230">
        <v>0</v>
      </c>
      <c r="H8" s="230">
        <v>0</v>
      </c>
      <c r="I8" s="231">
        <v>0</v>
      </c>
      <c r="J8" s="230">
        <v>0</v>
      </c>
    </row>
    <row r="9" spans="1:10" s="3" customFormat="1" ht="15.75" x14ac:dyDescent="0.25">
      <c r="A9" s="314" t="s">
        <v>80</v>
      </c>
      <c r="B9" s="313" t="s">
        <v>454</v>
      </c>
      <c r="C9" s="230">
        <v>4</v>
      </c>
      <c r="D9" s="230">
        <v>0</v>
      </c>
      <c r="E9" s="230">
        <v>10678</v>
      </c>
      <c r="F9" s="230">
        <v>0</v>
      </c>
      <c r="G9" s="230">
        <v>9703</v>
      </c>
      <c r="H9" s="230">
        <v>975</v>
      </c>
      <c r="I9" s="231">
        <v>25187751.583999999</v>
      </c>
      <c r="J9" s="230">
        <v>311307.30099999998</v>
      </c>
    </row>
    <row r="10" spans="1:10" s="3" customFormat="1" ht="15.75" x14ac:dyDescent="0.25">
      <c r="A10" s="314" t="s">
        <v>81</v>
      </c>
      <c r="B10" s="313" t="s">
        <v>497</v>
      </c>
      <c r="C10" s="230">
        <v>0</v>
      </c>
      <c r="D10" s="230">
        <v>0</v>
      </c>
      <c r="E10" s="230">
        <v>0</v>
      </c>
      <c r="F10" s="230">
        <v>0</v>
      </c>
      <c r="G10" s="230">
        <v>0</v>
      </c>
      <c r="H10" s="230">
        <v>0</v>
      </c>
      <c r="I10" s="231">
        <v>0</v>
      </c>
      <c r="J10" s="230">
        <v>0</v>
      </c>
    </row>
    <row r="11" spans="1:10" s="3" customFormat="1" ht="15.75" x14ac:dyDescent="0.25">
      <c r="A11" s="314" t="s">
        <v>82</v>
      </c>
      <c r="B11" s="313" t="s">
        <v>498</v>
      </c>
      <c r="C11" s="230">
        <v>0</v>
      </c>
      <c r="D11" s="230">
        <v>0</v>
      </c>
      <c r="E11" s="230">
        <v>0</v>
      </c>
      <c r="F11" s="230">
        <v>0</v>
      </c>
      <c r="G11" s="230">
        <v>0</v>
      </c>
      <c r="H11" s="230">
        <v>0</v>
      </c>
      <c r="I11" s="231">
        <v>0</v>
      </c>
      <c r="J11" s="230">
        <v>0</v>
      </c>
    </row>
    <row r="12" spans="1:10" s="3" customFormat="1" ht="15.75" x14ac:dyDescent="0.25">
      <c r="A12" s="314" t="s">
        <v>83</v>
      </c>
      <c r="B12" s="313" t="s">
        <v>499</v>
      </c>
      <c r="C12" s="230">
        <v>0</v>
      </c>
      <c r="D12" s="230">
        <v>0</v>
      </c>
      <c r="E12" s="230">
        <v>0</v>
      </c>
      <c r="F12" s="230">
        <v>0</v>
      </c>
      <c r="G12" s="230">
        <v>0</v>
      </c>
      <c r="H12" s="230">
        <v>0</v>
      </c>
      <c r="I12" s="231">
        <v>0</v>
      </c>
      <c r="J12" s="230">
        <v>0</v>
      </c>
    </row>
    <row r="13" spans="1:10" s="3" customFormat="1" ht="15.75" x14ac:dyDescent="0.25">
      <c r="A13" s="314" t="s">
        <v>84</v>
      </c>
      <c r="B13" s="313" t="s">
        <v>458</v>
      </c>
      <c r="C13" s="230">
        <v>0</v>
      </c>
      <c r="D13" s="230">
        <v>0</v>
      </c>
      <c r="E13" s="230">
        <v>0</v>
      </c>
      <c r="F13" s="230">
        <v>0</v>
      </c>
      <c r="G13" s="230">
        <v>0</v>
      </c>
      <c r="H13" s="230">
        <v>0</v>
      </c>
      <c r="I13" s="231">
        <v>0</v>
      </c>
      <c r="J13" s="230">
        <v>0</v>
      </c>
    </row>
    <row r="14" spans="1:10" s="3" customFormat="1" ht="15.75" x14ac:dyDescent="0.25">
      <c r="A14" s="314" t="s">
        <v>85</v>
      </c>
      <c r="B14" s="313" t="s">
        <v>500</v>
      </c>
      <c r="C14" s="230">
        <v>0</v>
      </c>
      <c r="D14" s="230">
        <v>0</v>
      </c>
      <c r="E14" s="230">
        <v>0</v>
      </c>
      <c r="F14" s="230">
        <v>0</v>
      </c>
      <c r="G14" s="230">
        <v>0</v>
      </c>
      <c r="H14" s="230">
        <v>0</v>
      </c>
      <c r="I14" s="231">
        <v>0</v>
      </c>
      <c r="J14" s="230">
        <v>0</v>
      </c>
    </row>
    <row r="15" spans="1:10" s="3" customFormat="1" ht="15.75" x14ac:dyDescent="0.25">
      <c r="A15" s="314" t="s">
        <v>86</v>
      </c>
      <c r="B15" s="313" t="s">
        <v>501</v>
      </c>
      <c r="C15" s="230">
        <v>0</v>
      </c>
      <c r="D15" s="230">
        <v>0</v>
      </c>
      <c r="E15" s="230">
        <v>0</v>
      </c>
      <c r="F15" s="230">
        <v>0</v>
      </c>
      <c r="G15" s="230">
        <v>0</v>
      </c>
      <c r="H15" s="230">
        <v>0</v>
      </c>
      <c r="I15" s="231">
        <v>0</v>
      </c>
      <c r="J15" s="230">
        <v>0</v>
      </c>
    </row>
    <row r="16" spans="1:10" s="3" customFormat="1" ht="15.75" x14ac:dyDescent="0.25">
      <c r="A16" s="314" t="s">
        <v>45</v>
      </c>
      <c r="B16" s="313" t="s">
        <v>502</v>
      </c>
      <c r="C16" s="230">
        <v>0</v>
      </c>
      <c r="D16" s="230">
        <v>0</v>
      </c>
      <c r="E16" s="230">
        <v>0</v>
      </c>
      <c r="F16" s="230">
        <v>0</v>
      </c>
      <c r="G16" s="230">
        <v>0</v>
      </c>
      <c r="H16" s="230">
        <v>0</v>
      </c>
      <c r="I16" s="231">
        <v>0</v>
      </c>
      <c r="J16" s="230">
        <v>0</v>
      </c>
    </row>
    <row r="17" spans="1:10" s="3" customFormat="1" ht="15.75" x14ac:dyDescent="0.25">
      <c r="A17" s="314" t="s">
        <v>87</v>
      </c>
      <c r="B17" s="313" t="s">
        <v>503</v>
      </c>
      <c r="C17" s="230">
        <v>0</v>
      </c>
      <c r="D17" s="230">
        <v>0</v>
      </c>
      <c r="E17" s="230">
        <v>0</v>
      </c>
      <c r="F17" s="230">
        <v>0</v>
      </c>
      <c r="G17" s="230">
        <v>0</v>
      </c>
      <c r="H17" s="230">
        <v>0</v>
      </c>
      <c r="I17" s="231">
        <v>0</v>
      </c>
      <c r="J17" s="230">
        <v>0</v>
      </c>
    </row>
    <row r="18" spans="1:10" s="3" customFormat="1" ht="15.75" x14ac:dyDescent="0.25">
      <c r="A18" s="314" t="s">
        <v>88</v>
      </c>
      <c r="B18" s="313" t="s">
        <v>504</v>
      </c>
      <c r="C18" s="230">
        <v>0</v>
      </c>
      <c r="D18" s="230">
        <v>0</v>
      </c>
      <c r="E18" s="230">
        <v>0</v>
      </c>
      <c r="F18" s="230">
        <v>0</v>
      </c>
      <c r="G18" s="230">
        <v>0</v>
      </c>
      <c r="H18" s="230">
        <v>0</v>
      </c>
      <c r="I18" s="231">
        <v>0</v>
      </c>
      <c r="J18" s="230">
        <v>0</v>
      </c>
    </row>
    <row r="19" spans="1:10" s="3" customFormat="1" ht="15.75" x14ac:dyDescent="0.25">
      <c r="A19" s="314" t="s">
        <v>89</v>
      </c>
      <c r="B19" s="313" t="s">
        <v>505</v>
      </c>
      <c r="C19" s="230">
        <v>0</v>
      </c>
      <c r="D19" s="230">
        <v>0</v>
      </c>
      <c r="E19" s="230">
        <v>0</v>
      </c>
      <c r="F19" s="230">
        <v>0</v>
      </c>
      <c r="G19" s="230">
        <v>0</v>
      </c>
      <c r="H19" s="230">
        <v>0</v>
      </c>
      <c r="I19" s="231">
        <v>0</v>
      </c>
      <c r="J19" s="230">
        <v>0</v>
      </c>
    </row>
    <row r="20" spans="1:10" s="3" customFormat="1" ht="15.75" x14ac:dyDescent="0.25">
      <c r="A20" s="314" t="s">
        <v>90</v>
      </c>
      <c r="B20" s="313" t="s">
        <v>506</v>
      </c>
      <c r="C20" s="230">
        <v>0</v>
      </c>
      <c r="D20" s="230">
        <v>0</v>
      </c>
      <c r="E20" s="230">
        <v>0</v>
      </c>
      <c r="F20" s="230">
        <v>0</v>
      </c>
      <c r="G20" s="230">
        <v>0</v>
      </c>
      <c r="H20" s="230">
        <v>0</v>
      </c>
      <c r="I20" s="231">
        <v>0</v>
      </c>
      <c r="J20" s="230">
        <v>0</v>
      </c>
    </row>
    <row r="21" spans="1:10" s="3" customFormat="1" ht="15.75" x14ac:dyDescent="0.25">
      <c r="A21" s="314" t="s">
        <v>91</v>
      </c>
      <c r="B21" s="313" t="s">
        <v>507</v>
      </c>
      <c r="C21" s="230">
        <v>0</v>
      </c>
      <c r="D21" s="230">
        <v>0</v>
      </c>
      <c r="E21" s="230">
        <v>0</v>
      </c>
      <c r="F21" s="230">
        <v>0</v>
      </c>
      <c r="G21" s="230">
        <v>0</v>
      </c>
      <c r="H21" s="230">
        <v>0</v>
      </c>
      <c r="I21" s="231">
        <v>0</v>
      </c>
      <c r="J21" s="230">
        <v>0</v>
      </c>
    </row>
    <row r="22" spans="1:10" s="3" customFormat="1" ht="15.75" x14ac:dyDescent="0.25">
      <c r="A22" s="314" t="s">
        <v>92</v>
      </c>
      <c r="B22" s="313" t="s">
        <v>508</v>
      </c>
      <c r="C22" s="230">
        <v>0</v>
      </c>
      <c r="D22" s="230">
        <v>0</v>
      </c>
      <c r="E22" s="230">
        <v>0</v>
      </c>
      <c r="F22" s="230">
        <v>0</v>
      </c>
      <c r="G22" s="230">
        <v>0</v>
      </c>
      <c r="H22" s="230">
        <v>0</v>
      </c>
      <c r="I22" s="231">
        <v>0</v>
      </c>
      <c r="J22" s="230">
        <v>0</v>
      </c>
    </row>
    <row r="23" spans="1:10" s="3" customFormat="1" ht="15.75" x14ac:dyDescent="0.25">
      <c r="A23" s="314" t="s">
        <v>93</v>
      </c>
      <c r="B23" s="313" t="s">
        <v>473</v>
      </c>
      <c r="C23" s="230">
        <v>1</v>
      </c>
      <c r="D23" s="230">
        <v>0</v>
      </c>
      <c r="E23" s="230">
        <v>9718</v>
      </c>
      <c r="F23" s="230">
        <v>0</v>
      </c>
      <c r="G23" s="230">
        <v>3674</v>
      </c>
      <c r="H23" s="230">
        <v>6044</v>
      </c>
      <c r="I23" s="231">
        <v>13754604.809</v>
      </c>
      <c r="J23" s="230">
        <v>93269.316999999995</v>
      </c>
    </row>
    <row r="24" spans="1:10" s="3" customFormat="1" ht="15.75" x14ac:dyDescent="0.25">
      <c r="A24" s="314" t="s">
        <v>94</v>
      </c>
      <c r="B24" s="313" t="s">
        <v>509</v>
      </c>
      <c r="C24" s="230">
        <v>0</v>
      </c>
      <c r="D24" s="230">
        <v>0</v>
      </c>
      <c r="E24" s="230">
        <v>0</v>
      </c>
      <c r="F24" s="230">
        <v>0</v>
      </c>
      <c r="G24" s="230">
        <v>0</v>
      </c>
      <c r="H24" s="230">
        <v>0</v>
      </c>
      <c r="I24" s="231">
        <v>0</v>
      </c>
      <c r="J24" s="230">
        <v>0</v>
      </c>
    </row>
    <row r="25" spans="1:10" s="3" customFormat="1" ht="15.75" x14ac:dyDescent="0.25">
      <c r="A25" s="314" t="s">
        <v>510</v>
      </c>
      <c r="B25" s="313" t="s">
        <v>511</v>
      </c>
      <c r="C25" s="230">
        <v>0</v>
      </c>
      <c r="D25" s="230">
        <v>0</v>
      </c>
      <c r="E25" s="230">
        <v>0</v>
      </c>
      <c r="F25" s="230">
        <v>0</v>
      </c>
      <c r="G25" s="230">
        <v>0</v>
      </c>
      <c r="H25" s="230">
        <v>0</v>
      </c>
      <c r="I25" s="231">
        <v>0</v>
      </c>
      <c r="J25" s="230">
        <v>0</v>
      </c>
    </row>
    <row r="26" spans="1:10" s="3" customFormat="1" ht="15.75" x14ac:dyDescent="0.25">
      <c r="A26" s="314" t="s">
        <v>512</v>
      </c>
      <c r="B26" s="313" t="s">
        <v>513</v>
      </c>
      <c r="C26" s="230">
        <v>0</v>
      </c>
      <c r="D26" s="230">
        <v>0</v>
      </c>
      <c r="E26" s="230">
        <v>0</v>
      </c>
      <c r="F26" s="230">
        <v>0</v>
      </c>
      <c r="G26" s="230">
        <v>0</v>
      </c>
      <c r="H26" s="230">
        <v>0</v>
      </c>
      <c r="I26" s="231">
        <v>0</v>
      </c>
      <c r="J26" s="230">
        <v>0</v>
      </c>
    </row>
    <row r="27" spans="1:10" s="3" customFormat="1" ht="15.75" x14ac:dyDescent="0.25">
      <c r="A27" s="314" t="s">
        <v>514</v>
      </c>
      <c r="B27" s="313" t="s">
        <v>515</v>
      </c>
      <c r="C27" s="230">
        <v>0</v>
      </c>
      <c r="D27" s="230">
        <v>0</v>
      </c>
      <c r="E27" s="230">
        <v>0</v>
      </c>
      <c r="F27" s="230">
        <v>0</v>
      </c>
      <c r="G27" s="230">
        <v>0</v>
      </c>
      <c r="H27" s="230">
        <v>0</v>
      </c>
      <c r="I27" s="231">
        <v>0</v>
      </c>
      <c r="J27" s="230">
        <v>0</v>
      </c>
    </row>
    <row r="28" spans="1:10" s="3" customFormat="1" ht="15.75" x14ac:dyDescent="0.25">
      <c r="A28" s="316" t="s">
        <v>516</v>
      </c>
      <c r="B28" s="313" t="s">
        <v>517</v>
      </c>
      <c r="C28" s="230">
        <v>0</v>
      </c>
      <c r="D28" s="230">
        <v>0</v>
      </c>
      <c r="E28" s="230">
        <v>0</v>
      </c>
      <c r="F28" s="230">
        <v>0</v>
      </c>
      <c r="G28" s="230">
        <v>0</v>
      </c>
      <c r="H28" s="230">
        <v>0</v>
      </c>
      <c r="I28" s="231">
        <v>0</v>
      </c>
      <c r="J28" s="230">
        <v>0</v>
      </c>
    </row>
    <row r="29" spans="1:10" s="3" customFormat="1" ht="15.75" x14ac:dyDescent="0.25">
      <c r="A29" s="232" t="s">
        <v>491</v>
      </c>
      <c r="B29" s="233" t="s">
        <v>492</v>
      </c>
      <c r="C29" s="230">
        <v>0</v>
      </c>
      <c r="D29" s="230">
        <v>0</v>
      </c>
      <c r="E29" s="230">
        <v>0</v>
      </c>
      <c r="F29" s="230">
        <v>0</v>
      </c>
      <c r="G29" s="230">
        <v>0</v>
      </c>
      <c r="H29" s="230">
        <v>0</v>
      </c>
      <c r="I29" s="231">
        <v>0</v>
      </c>
      <c r="J29" s="230">
        <v>0</v>
      </c>
    </row>
    <row r="30" spans="1:10" s="3" customFormat="1" ht="16.5" thickBot="1" x14ac:dyDescent="0.3">
      <c r="A30" s="238"/>
      <c r="B30" s="235" t="s">
        <v>0</v>
      </c>
      <c r="C30" s="239">
        <v>5</v>
      </c>
      <c r="D30" s="240">
        <v>0</v>
      </c>
      <c r="E30" s="240">
        <v>20396</v>
      </c>
      <c r="F30" s="240">
        <v>0</v>
      </c>
      <c r="G30" s="240">
        <v>13377</v>
      </c>
      <c r="H30" s="240">
        <v>7019</v>
      </c>
      <c r="I30" s="241">
        <v>38942356.392999999</v>
      </c>
      <c r="J30" s="240">
        <v>404576.61799999996</v>
      </c>
    </row>
    <row r="31" spans="1:10" ht="14.25" customHeight="1" thickTop="1" x14ac:dyDescent="0.25">
      <c r="A31" s="70" t="s">
        <v>354</v>
      </c>
      <c r="B31" s="71"/>
      <c r="C31" s="71"/>
      <c r="D31" s="72"/>
      <c r="E31" s="72"/>
      <c r="F31" s="72"/>
      <c r="G31" s="72"/>
      <c r="H31" s="72"/>
      <c r="I31" s="72"/>
      <c r="J31" s="72"/>
    </row>
    <row r="32" spans="1:10" ht="24.95" customHeight="1" x14ac:dyDescent="0.2">
      <c r="A32" s="479" t="s">
        <v>236</v>
      </c>
      <c r="B32" s="480"/>
      <c r="C32" s="480"/>
      <c r="D32" s="480"/>
      <c r="E32" s="480"/>
      <c r="F32" s="480"/>
      <c r="G32" s="480"/>
      <c r="H32" s="480"/>
      <c r="I32" s="480"/>
      <c r="J32" s="480"/>
    </row>
    <row r="33" spans="1:10" s="3" customFormat="1" ht="24.95" customHeight="1" x14ac:dyDescent="0.2">
      <c r="A33" s="446" t="s">
        <v>240</v>
      </c>
      <c r="B33" s="448"/>
      <c r="C33" s="448"/>
      <c r="D33" s="448"/>
      <c r="E33" s="448"/>
      <c r="F33" s="448"/>
      <c r="G33" s="448"/>
      <c r="H33" s="448"/>
      <c r="I33" s="448"/>
      <c r="J33" s="448"/>
    </row>
  </sheetData>
  <mergeCells count="10">
    <mergeCell ref="B2:J2"/>
    <mergeCell ref="A6:A7"/>
    <mergeCell ref="B6:B7"/>
    <mergeCell ref="A4:J4"/>
    <mergeCell ref="A33:J33"/>
    <mergeCell ref="I6:I7"/>
    <mergeCell ref="J6:J7"/>
    <mergeCell ref="A32:J32"/>
    <mergeCell ref="C6:D6"/>
    <mergeCell ref="E6:H6"/>
  </mergeCells>
  <pageMargins left="0.9055118110236221" right="0.70866141732283472" top="0.74803149606299213" bottom="0.74803149606299213" header="0.31496062992125984" footer="0.31496062992125984"/>
  <pageSetup paperSize="281" scale="75" orientation="landscape" r:id="rId1"/>
  <headerFooter>
    <oddFooter>&amp;C3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3300"/>
    <pageSetUpPr fitToPage="1"/>
  </sheetPr>
  <dimension ref="A1:I28"/>
  <sheetViews>
    <sheetView showGridLines="0" zoomScale="85" zoomScaleNormal="85" workbookViewId="0">
      <selection activeCell="M38" sqref="M38"/>
    </sheetView>
  </sheetViews>
  <sheetFormatPr baseColWidth="10" defaultRowHeight="12.75" x14ac:dyDescent="0.2"/>
  <cols>
    <col min="1" max="1" width="33.140625" customWidth="1"/>
    <col min="2" max="2" width="17.140625" customWidth="1"/>
    <col min="3" max="3" width="20.5703125" customWidth="1"/>
    <col min="4" max="4" width="17.140625" customWidth="1"/>
    <col min="5" max="5" width="20.5703125" customWidth="1"/>
    <col min="6" max="6" width="11.7109375" customWidth="1"/>
    <col min="7" max="7" width="10" customWidth="1"/>
    <col min="8" max="8" width="16.85546875" customWidth="1"/>
    <col min="9" max="9" width="14.42578125" customWidth="1"/>
  </cols>
  <sheetData>
    <row r="1" spans="1:9" ht="15.75" x14ac:dyDescent="0.25">
      <c r="A1" s="52" t="str">
        <f>'Cuadro 1'!A3</f>
        <v>Enero</v>
      </c>
      <c r="B1" s="52"/>
    </row>
    <row r="2" spans="1:9" ht="18" customHeight="1" x14ac:dyDescent="0.25">
      <c r="A2" s="450" t="s">
        <v>156</v>
      </c>
      <c r="B2" s="450"/>
      <c r="C2" s="451"/>
      <c r="D2" s="451"/>
      <c r="E2" s="451"/>
      <c r="F2" s="451"/>
      <c r="G2" s="451"/>
      <c r="H2" s="451"/>
      <c r="I2" s="451"/>
    </row>
    <row r="4" spans="1:9" ht="31.5" customHeight="1" x14ac:dyDescent="0.25">
      <c r="A4" s="449" t="s">
        <v>273</v>
      </c>
      <c r="B4" s="449"/>
      <c r="C4" s="450"/>
      <c r="D4" s="450"/>
      <c r="E4" s="450"/>
      <c r="F4" s="450"/>
      <c r="G4" s="450"/>
      <c r="H4" s="450"/>
      <c r="I4" s="450"/>
    </row>
    <row r="5" spans="1:9" ht="13.5" thickBot="1" x14ac:dyDescent="0.25"/>
    <row r="6" spans="1:9" s="3" customFormat="1" ht="30.75" customHeight="1" thickTop="1" x14ac:dyDescent="0.2">
      <c r="A6" s="487" t="s">
        <v>25</v>
      </c>
      <c r="B6" s="477" t="s">
        <v>113</v>
      </c>
      <c r="C6" s="489"/>
      <c r="D6" s="482" t="s">
        <v>237</v>
      </c>
      <c r="E6" s="483"/>
      <c r="F6" s="483"/>
      <c r="G6" s="484"/>
      <c r="H6" s="460" t="s">
        <v>123</v>
      </c>
      <c r="I6" s="477" t="s">
        <v>112</v>
      </c>
    </row>
    <row r="7" spans="1:9" s="3" customFormat="1" ht="18.75" customHeight="1" x14ac:dyDescent="0.2">
      <c r="A7" s="488"/>
      <c r="B7" s="86" t="s">
        <v>239</v>
      </c>
      <c r="C7" s="68" t="s">
        <v>227</v>
      </c>
      <c r="D7" s="226" t="s">
        <v>239</v>
      </c>
      <c r="E7" s="68" t="s">
        <v>227</v>
      </c>
      <c r="F7" s="225" t="s">
        <v>3</v>
      </c>
      <c r="G7" s="60" t="s">
        <v>4</v>
      </c>
      <c r="H7" s="476"/>
      <c r="I7" s="478"/>
    </row>
    <row r="8" spans="1:9" s="3" customFormat="1" ht="15.75" x14ac:dyDescent="0.25">
      <c r="A8" s="33" t="s">
        <v>29</v>
      </c>
      <c r="B8" s="230">
        <v>0</v>
      </c>
      <c r="C8" s="230">
        <v>0</v>
      </c>
      <c r="D8" s="230">
        <v>0</v>
      </c>
      <c r="E8" s="230">
        <v>0</v>
      </c>
      <c r="F8" s="230">
        <v>0</v>
      </c>
      <c r="G8" s="230">
        <v>0</v>
      </c>
      <c r="H8" s="231">
        <v>0</v>
      </c>
      <c r="I8" s="230">
        <v>0</v>
      </c>
    </row>
    <row r="9" spans="1:9" s="3" customFormat="1" ht="15.75" x14ac:dyDescent="0.25">
      <c r="A9" s="34" t="s">
        <v>30</v>
      </c>
      <c r="B9" s="230">
        <v>0</v>
      </c>
      <c r="C9" s="230">
        <v>0</v>
      </c>
      <c r="D9" s="230">
        <v>0</v>
      </c>
      <c r="E9" s="230">
        <v>0</v>
      </c>
      <c r="F9" s="230">
        <v>0</v>
      </c>
      <c r="G9" s="230">
        <v>0</v>
      </c>
      <c r="H9" s="231">
        <v>0</v>
      </c>
      <c r="I9" s="230">
        <v>0</v>
      </c>
    </row>
    <row r="10" spans="1:9" s="3" customFormat="1" ht="15.75" x14ac:dyDescent="0.25">
      <c r="A10" s="34" t="s">
        <v>31</v>
      </c>
      <c r="B10" s="230">
        <v>1</v>
      </c>
      <c r="C10" s="230">
        <v>0</v>
      </c>
      <c r="D10" s="230">
        <v>3908</v>
      </c>
      <c r="E10" s="230">
        <v>0</v>
      </c>
      <c r="F10" s="230">
        <v>3525</v>
      </c>
      <c r="G10" s="230">
        <v>383</v>
      </c>
      <c r="H10" s="231">
        <v>9572554.0150000006</v>
      </c>
      <c r="I10" s="230">
        <v>118648.878</v>
      </c>
    </row>
    <row r="11" spans="1:9" s="3" customFormat="1" ht="15.75" x14ac:dyDescent="0.25">
      <c r="A11" s="34" t="s">
        <v>32</v>
      </c>
      <c r="B11" s="230">
        <v>1</v>
      </c>
      <c r="C11" s="230">
        <v>0</v>
      </c>
      <c r="D11" s="230">
        <v>1494</v>
      </c>
      <c r="E11" s="230">
        <v>0</v>
      </c>
      <c r="F11" s="230">
        <v>1375</v>
      </c>
      <c r="G11" s="230">
        <v>119</v>
      </c>
      <c r="H11" s="231">
        <v>3167277.108</v>
      </c>
      <c r="I11" s="230">
        <v>43735.908000000003</v>
      </c>
    </row>
    <row r="12" spans="1:9" s="3" customFormat="1" ht="15.75" x14ac:dyDescent="0.25">
      <c r="A12" s="34" t="s">
        <v>33</v>
      </c>
      <c r="B12" s="230">
        <v>0</v>
      </c>
      <c r="C12" s="230">
        <v>0</v>
      </c>
      <c r="D12" s="230">
        <v>0</v>
      </c>
      <c r="E12" s="230">
        <v>0</v>
      </c>
      <c r="F12" s="230">
        <v>0</v>
      </c>
      <c r="G12" s="230">
        <v>0</v>
      </c>
      <c r="H12" s="231">
        <v>0</v>
      </c>
      <c r="I12" s="230">
        <v>0</v>
      </c>
    </row>
    <row r="13" spans="1:9" s="3" customFormat="1" ht="15.75" x14ac:dyDescent="0.25">
      <c r="A13" s="34" t="s">
        <v>34</v>
      </c>
      <c r="B13" s="230">
        <v>1</v>
      </c>
      <c r="C13" s="230">
        <v>0</v>
      </c>
      <c r="D13" s="230">
        <v>1414</v>
      </c>
      <c r="E13" s="230">
        <v>0</v>
      </c>
      <c r="F13" s="230">
        <v>1304</v>
      </c>
      <c r="G13" s="230">
        <v>110</v>
      </c>
      <c r="H13" s="231">
        <v>3275277.588</v>
      </c>
      <c r="I13" s="230">
        <v>51364.667000000001</v>
      </c>
    </row>
    <row r="14" spans="1:9" s="3" customFormat="1" ht="15.75" x14ac:dyDescent="0.25">
      <c r="A14" s="34" t="s">
        <v>35</v>
      </c>
      <c r="B14" s="230">
        <v>1</v>
      </c>
      <c r="C14" s="230">
        <v>0</v>
      </c>
      <c r="D14" s="230">
        <v>3862</v>
      </c>
      <c r="E14" s="230">
        <v>0</v>
      </c>
      <c r="F14" s="230">
        <v>3499</v>
      </c>
      <c r="G14" s="230">
        <v>363</v>
      </c>
      <c r="H14" s="231">
        <v>9172642.8729999997</v>
      </c>
      <c r="I14" s="230">
        <v>97557.847999999998</v>
      </c>
    </row>
    <row r="15" spans="1:9" s="3" customFormat="1" ht="15.75" x14ac:dyDescent="0.25">
      <c r="A15" s="34" t="s">
        <v>36</v>
      </c>
      <c r="B15" s="230">
        <v>0</v>
      </c>
      <c r="C15" s="230">
        <v>0</v>
      </c>
      <c r="D15" s="230">
        <v>0</v>
      </c>
      <c r="E15" s="230">
        <v>0</v>
      </c>
      <c r="F15" s="230">
        <v>0</v>
      </c>
      <c r="G15" s="230">
        <v>0</v>
      </c>
      <c r="H15" s="231">
        <v>0</v>
      </c>
      <c r="I15" s="230">
        <v>0</v>
      </c>
    </row>
    <row r="16" spans="1:9" s="3" customFormat="1" ht="15.75" x14ac:dyDescent="0.25">
      <c r="A16" s="34" t="s">
        <v>490</v>
      </c>
      <c r="B16" s="230">
        <v>0</v>
      </c>
      <c r="C16" s="230">
        <v>0</v>
      </c>
      <c r="D16" s="230">
        <v>0</v>
      </c>
      <c r="E16" s="230">
        <v>0</v>
      </c>
      <c r="F16" s="230">
        <v>0</v>
      </c>
      <c r="G16" s="230">
        <v>0</v>
      </c>
      <c r="H16" s="231">
        <v>0</v>
      </c>
      <c r="I16" s="230">
        <v>0</v>
      </c>
    </row>
    <row r="17" spans="1:9" s="3" customFormat="1" ht="15.75" x14ac:dyDescent="0.25">
      <c r="A17" s="34" t="s">
        <v>37</v>
      </c>
      <c r="B17" s="230">
        <v>0</v>
      </c>
      <c r="C17" s="230">
        <v>0</v>
      </c>
      <c r="D17" s="230">
        <v>0</v>
      </c>
      <c r="E17" s="230">
        <v>0</v>
      </c>
      <c r="F17" s="230">
        <v>0</v>
      </c>
      <c r="G17" s="230">
        <v>0</v>
      </c>
      <c r="H17" s="231">
        <v>0</v>
      </c>
      <c r="I17" s="230">
        <v>0</v>
      </c>
    </row>
    <row r="18" spans="1:9" s="3" customFormat="1" ht="15.75" x14ac:dyDescent="0.25">
      <c r="A18" s="34" t="s">
        <v>38</v>
      </c>
      <c r="B18" s="230">
        <v>0</v>
      </c>
      <c r="C18" s="230">
        <v>0</v>
      </c>
      <c r="D18" s="230">
        <v>0</v>
      </c>
      <c r="E18" s="230">
        <v>0</v>
      </c>
      <c r="F18" s="230">
        <v>0</v>
      </c>
      <c r="G18" s="230">
        <v>0</v>
      </c>
      <c r="H18" s="231">
        <v>0</v>
      </c>
      <c r="I18" s="230">
        <v>0</v>
      </c>
    </row>
    <row r="19" spans="1:9" s="3" customFormat="1" ht="15.75" x14ac:dyDescent="0.25">
      <c r="A19" s="34" t="s">
        <v>39</v>
      </c>
      <c r="B19" s="230">
        <v>0</v>
      </c>
      <c r="C19" s="230">
        <v>0</v>
      </c>
      <c r="D19" s="230">
        <v>0</v>
      </c>
      <c r="E19" s="230">
        <v>0</v>
      </c>
      <c r="F19" s="230">
        <v>0</v>
      </c>
      <c r="G19" s="230">
        <v>0</v>
      </c>
      <c r="H19" s="231">
        <v>0</v>
      </c>
      <c r="I19" s="230">
        <v>0</v>
      </c>
    </row>
    <row r="20" spans="1:9" s="3" customFormat="1" ht="15.75" x14ac:dyDescent="0.25">
      <c r="A20" s="242" t="s">
        <v>40</v>
      </c>
      <c r="B20" s="230">
        <v>0</v>
      </c>
      <c r="C20" s="230">
        <v>0</v>
      </c>
      <c r="D20" s="230">
        <v>0</v>
      </c>
      <c r="E20" s="230">
        <v>0</v>
      </c>
      <c r="F20" s="230">
        <v>0</v>
      </c>
      <c r="G20" s="230">
        <v>0</v>
      </c>
      <c r="H20" s="231">
        <v>0</v>
      </c>
      <c r="I20" s="230">
        <v>0</v>
      </c>
    </row>
    <row r="21" spans="1:9" s="3" customFormat="1" ht="15.75" x14ac:dyDescent="0.25">
      <c r="A21" s="242" t="s">
        <v>41</v>
      </c>
      <c r="B21" s="230">
        <v>0</v>
      </c>
      <c r="C21" s="230">
        <v>0</v>
      </c>
      <c r="D21" s="230">
        <v>0</v>
      </c>
      <c r="E21" s="230">
        <v>0</v>
      </c>
      <c r="F21" s="230">
        <v>0</v>
      </c>
      <c r="G21" s="230">
        <v>0</v>
      </c>
      <c r="H21" s="231">
        <v>0</v>
      </c>
      <c r="I21" s="230">
        <v>0</v>
      </c>
    </row>
    <row r="22" spans="1:9" s="3" customFormat="1" ht="15.75" x14ac:dyDescent="0.25">
      <c r="A22" s="34" t="s">
        <v>42</v>
      </c>
      <c r="B22" s="230">
        <v>0</v>
      </c>
      <c r="C22" s="230">
        <v>0</v>
      </c>
      <c r="D22" s="230">
        <v>0</v>
      </c>
      <c r="E22" s="230">
        <v>0</v>
      </c>
      <c r="F22" s="230">
        <v>0</v>
      </c>
      <c r="G22" s="230">
        <v>0</v>
      </c>
      <c r="H22" s="231">
        <v>0</v>
      </c>
      <c r="I22" s="230">
        <v>0</v>
      </c>
    </row>
    <row r="23" spans="1:9" s="3" customFormat="1" ht="15.75" x14ac:dyDescent="0.25">
      <c r="A23" s="34" t="s">
        <v>43</v>
      </c>
      <c r="B23" s="230">
        <v>1</v>
      </c>
      <c r="C23" s="230">
        <v>0</v>
      </c>
      <c r="D23" s="230">
        <v>9718</v>
      </c>
      <c r="E23" s="230">
        <v>0</v>
      </c>
      <c r="F23" s="230">
        <v>3674</v>
      </c>
      <c r="G23" s="230">
        <v>6044</v>
      </c>
      <c r="H23" s="231">
        <v>13754604.809</v>
      </c>
      <c r="I23" s="230">
        <v>93269.316999999995</v>
      </c>
    </row>
    <row r="24" spans="1:9" s="3" customFormat="1" ht="15.75" x14ac:dyDescent="0.25">
      <c r="A24" s="233" t="s">
        <v>492</v>
      </c>
      <c r="B24" s="230">
        <v>0</v>
      </c>
      <c r="C24" s="230">
        <v>0</v>
      </c>
      <c r="D24" s="230">
        <v>0</v>
      </c>
      <c r="E24" s="230">
        <v>0</v>
      </c>
      <c r="F24" s="230">
        <v>0</v>
      </c>
      <c r="G24" s="230">
        <v>0</v>
      </c>
      <c r="H24" s="231">
        <v>0</v>
      </c>
      <c r="I24" s="230">
        <v>0</v>
      </c>
    </row>
    <row r="25" spans="1:9" s="3" customFormat="1" ht="16.5" thickBot="1" x14ac:dyDescent="0.3">
      <c r="A25" s="235" t="s">
        <v>0</v>
      </c>
      <c r="B25" s="236">
        <f>SUM(B8:B24)</f>
        <v>5</v>
      </c>
      <c r="C25" s="236">
        <f t="shared" ref="C25:I25" si="0">SUM(C8:C24)</f>
        <v>0</v>
      </c>
      <c r="D25" s="236">
        <f t="shared" si="0"/>
        <v>20396</v>
      </c>
      <c r="E25" s="236">
        <f t="shared" si="0"/>
        <v>0</v>
      </c>
      <c r="F25" s="236">
        <f t="shared" si="0"/>
        <v>13377</v>
      </c>
      <c r="G25" s="236">
        <f t="shared" si="0"/>
        <v>7019</v>
      </c>
      <c r="H25" s="236">
        <f t="shared" si="0"/>
        <v>38942356.392999999</v>
      </c>
      <c r="I25" s="236">
        <f t="shared" si="0"/>
        <v>404576.61799999996</v>
      </c>
    </row>
    <row r="26" spans="1:9" s="3" customFormat="1" ht="25.5" customHeight="1" thickTop="1" x14ac:dyDescent="0.2">
      <c r="A26" s="485" t="s">
        <v>238</v>
      </c>
      <c r="B26" s="485"/>
      <c r="C26" s="486"/>
      <c r="D26" s="486"/>
      <c r="E26" s="486"/>
      <c r="F26" s="486"/>
      <c r="G26" s="486"/>
      <c r="H26" s="486"/>
      <c r="I26" s="486"/>
    </row>
    <row r="27" spans="1:9" s="3" customFormat="1" ht="25.5" customHeight="1" x14ac:dyDescent="0.2">
      <c r="A27" s="446" t="s">
        <v>286</v>
      </c>
      <c r="B27" s="446"/>
      <c r="C27" s="448"/>
      <c r="D27" s="448"/>
      <c r="E27" s="448"/>
      <c r="F27" s="448"/>
      <c r="G27" s="448"/>
      <c r="H27" s="448"/>
      <c r="I27" s="448"/>
    </row>
    <row r="28" spans="1:9" x14ac:dyDescent="0.2">
      <c r="A28" s="59" t="s">
        <v>309</v>
      </c>
      <c r="B28" s="59"/>
      <c r="C28" s="55"/>
      <c r="D28" s="55"/>
      <c r="E28" s="55"/>
      <c r="F28" s="55"/>
      <c r="G28" s="55"/>
      <c r="H28" s="55"/>
      <c r="I28" s="55"/>
    </row>
  </sheetData>
  <mergeCells count="9">
    <mergeCell ref="A27:I27"/>
    <mergeCell ref="A26:I26"/>
    <mergeCell ref="A2:I2"/>
    <mergeCell ref="A4:I4"/>
    <mergeCell ref="A6:A7"/>
    <mergeCell ref="H6:H7"/>
    <mergeCell ref="I6:I7"/>
    <mergeCell ref="B6:C6"/>
    <mergeCell ref="D6:G6"/>
  </mergeCells>
  <pageMargins left="1.299212598425197" right="0.70866141732283472" top="0.74803149606299213" bottom="0.74803149606299213" header="0.31496062992125984" footer="0.31496062992125984"/>
  <pageSetup paperSize="281" scale="88" orientation="landscape" r:id="rId1"/>
  <headerFooter>
    <oddFooter>&amp;C4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003300"/>
    <pageSetUpPr fitToPage="1"/>
  </sheetPr>
  <dimension ref="A1:J34"/>
  <sheetViews>
    <sheetView showGridLines="0" zoomScale="70" zoomScaleNormal="70" workbookViewId="0">
      <selection activeCell="M38" sqref="M38"/>
    </sheetView>
  </sheetViews>
  <sheetFormatPr baseColWidth="10" defaultRowHeight="12.75" x14ac:dyDescent="0.2"/>
  <cols>
    <col min="1" max="1" width="9.140625" customWidth="1"/>
    <col min="2" max="2" width="48.85546875" customWidth="1"/>
    <col min="3" max="3" width="17.5703125" customWidth="1"/>
    <col min="4" max="4" width="20.28515625" customWidth="1"/>
    <col min="5" max="5" width="23.42578125" customWidth="1"/>
    <col min="6" max="6" width="22.42578125" customWidth="1"/>
    <col min="7" max="7" width="17.5703125" customWidth="1"/>
    <col min="8" max="8" width="20" customWidth="1"/>
    <col min="9" max="9" width="22.5703125" customWidth="1"/>
    <col min="10" max="10" width="18.5703125" style="2" customWidth="1"/>
  </cols>
  <sheetData>
    <row r="1" spans="1:10" ht="15.75" x14ac:dyDescent="0.25">
      <c r="A1" s="52" t="str">
        <f>'Cuadro 1'!A3</f>
        <v>Enero</v>
      </c>
    </row>
    <row r="2" spans="1:10" ht="18" customHeight="1" x14ac:dyDescent="0.25">
      <c r="B2" s="450" t="s">
        <v>111</v>
      </c>
      <c r="C2" s="451"/>
      <c r="D2" s="451"/>
      <c r="E2" s="451"/>
      <c r="F2" s="451"/>
      <c r="G2" s="451"/>
      <c r="H2" s="451"/>
      <c r="I2" s="451"/>
      <c r="J2" s="451"/>
    </row>
    <row r="4" spans="1:10" ht="15.75" customHeight="1" x14ac:dyDescent="0.25">
      <c r="B4" s="449" t="s">
        <v>241</v>
      </c>
      <c r="C4" s="450"/>
      <c r="D4" s="450"/>
      <c r="E4" s="450"/>
      <c r="F4" s="450"/>
      <c r="G4" s="450"/>
      <c r="H4" s="451"/>
      <c r="I4" s="451"/>
      <c r="J4" s="451"/>
    </row>
    <row r="5" spans="1:10" ht="13.5" thickBot="1" x14ac:dyDescent="0.25"/>
    <row r="6" spans="1:10" s="3" customFormat="1" ht="13.5" customHeight="1" thickTop="1" x14ac:dyDescent="0.2">
      <c r="A6" s="463" t="s">
        <v>78</v>
      </c>
      <c r="B6" s="460" t="s">
        <v>356</v>
      </c>
      <c r="C6" s="493" t="s">
        <v>157</v>
      </c>
      <c r="D6" s="494"/>
      <c r="E6" s="495"/>
      <c r="F6" s="500" t="s">
        <v>158</v>
      </c>
      <c r="G6" s="496" t="s">
        <v>76</v>
      </c>
      <c r="H6" s="497"/>
      <c r="I6" s="498"/>
      <c r="J6" s="457" t="s">
        <v>96</v>
      </c>
    </row>
    <row r="7" spans="1:10" s="3" customFormat="1" ht="12.75" customHeight="1" x14ac:dyDescent="0.2">
      <c r="A7" s="492"/>
      <c r="B7" s="499"/>
      <c r="C7" s="471" t="s">
        <v>97</v>
      </c>
      <c r="D7" s="339" t="s">
        <v>100</v>
      </c>
      <c r="E7" s="340"/>
      <c r="F7" s="501"/>
      <c r="G7" s="471" t="s">
        <v>97</v>
      </c>
      <c r="H7" s="341" t="s">
        <v>100</v>
      </c>
      <c r="I7" s="341"/>
      <c r="J7" s="503"/>
    </row>
    <row r="8" spans="1:10" s="3" customFormat="1" ht="18" customHeight="1" x14ac:dyDescent="0.2">
      <c r="A8" s="474"/>
      <c r="B8" s="476"/>
      <c r="C8" s="473"/>
      <c r="D8" s="342" t="s">
        <v>95</v>
      </c>
      <c r="E8" s="342" t="s">
        <v>198</v>
      </c>
      <c r="F8" s="502"/>
      <c r="G8" s="473"/>
      <c r="H8" s="342" t="s">
        <v>95</v>
      </c>
      <c r="I8" s="342" t="s">
        <v>198</v>
      </c>
      <c r="J8" s="504"/>
    </row>
    <row r="9" spans="1:10" s="3" customFormat="1" ht="15.75" customHeight="1" x14ac:dyDescent="0.25">
      <c r="A9" s="312" t="s">
        <v>79</v>
      </c>
      <c r="B9" s="313" t="s">
        <v>496</v>
      </c>
      <c r="C9" s="336">
        <v>24650344.794</v>
      </c>
      <c r="D9" s="336">
        <v>163008.52799999999</v>
      </c>
      <c r="E9" s="336">
        <v>165228.845</v>
      </c>
      <c r="F9" s="336">
        <v>24978582.166999999</v>
      </c>
      <c r="G9" s="336">
        <v>632321.59</v>
      </c>
      <c r="H9" s="336">
        <v>1581.0025243999999</v>
      </c>
      <c r="I9" s="336">
        <v>4568.7888554999899</v>
      </c>
      <c r="J9" s="336">
        <v>638471.38137989992</v>
      </c>
    </row>
    <row r="10" spans="1:10" s="3" customFormat="1" ht="15.75" customHeight="1" x14ac:dyDescent="0.25">
      <c r="A10" s="314" t="s">
        <v>80</v>
      </c>
      <c r="B10" s="313" t="s">
        <v>454</v>
      </c>
      <c r="C10" s="336">
        <v>27538969.377</v>
      </c>
      <c r="D10" s="336">
        <v>14202181</v>
      </c>
      <c r="E10" s="336">
        <v>41114.375</v>
      </c>
      <c r="F10" s="336">
        <v>41782264.752000004</v>
      </c>
      <c r="G10" s="336">
        <v>399362.451</v>
      </c>
      <c r="H10" s="336">
        <v>91966.353799999997</v>
      </c>
      <c r="I10" s="336">
        <v>1556.0599650000001</v>
      </c>
      <c r="J10" s="336">
        <v>492884.86476500001</v>
      </c>
    </row>
    <row r="11" spans="1:10" s="3" customFormat="1" ht="15.75" customHeight="1" x14ac:dyDescent="0.25">
      <c r="A11" s="314" t="s">
        <v>81</v>
      </c>
      <c r="B11" s="313" t="s">
        <v>497</v>
      </c>
      <c r="C11" s="336">
        <v>28231720.289999999</v>
      </c>
      <c r="D11" s="336">
        <v>280056.65899999999</v>
      </c>
      <c r="E11" s="336">
        <v>400775.565</v>
      </c>
      <c r="F11" s="336">
        <v>28912552.514000002</v>
      </c>
      <c r="G11" s="336">
        <v>806613.11</v>
      </c>
      <c r="H11" s="336">
        <v>3099.2276107000002</v>
      </c>
      <c r="I11" s="336">
        <v>12030.254761</v>
      </c>
      <c r="J11" s="336">
        <v>821742.59237169998</v>
      </c>
    </row>
    <row r="12" spans="1:10" s="3" customFormat="1" ht="15.75" customHeight="1" x14ac:dyDescent="0.25">
      <c r="A12" s="314" t="s">
        <v>82</v>
      </c>
      <c r="B12" s="313" t="s">
        <v>498</v>
      </c>
      <c r="C12" s="336">
        <v>603685.48</v>
      </c>
      <c r="D12" s="336">
        <v>2998.5</v>
      </c>
      <c r="E12" s="336">
        <v>6014.8720000000003</v>
      </c>
      <c r="F12" s="336">
        <v>612698.85199999996</v>
      </c>
      <c r="G12" s="336">
        <v>15602.22</v>
      </c>
      <c r="H12" s="336">
        <v>72.576050000000009</v>
      </c>
      <c r="I12" s="336">
        <v>144.71013359999901</v>
      </c>
      <c r="J12" s="336">
        <v>15819.506183599999</v>
      </c>
    </row>
    <row r="13" spans="1:10" s="3" customFormat="1" ht="15.75" customHeight="1" x14ac:dyDescent="0.25">
      <c r="A13" s="314" t="s">
        <v>83</v>
      </c>
      <c r="B13" s="313" t="s">
        <v>499</v>
      </c>
      <c r="C13" s="336">
        <v>2349291.128</v>
      </c>
      <c r="D13" s="336">
        <v>4283</v>
      </c>
      <c r="E13" s="336">
        <v>9058.3510000000006</v>
      </c>
      <c r="F13" s="336">
        <v>2362632.4789999998</v>
      </c>
      <c r="G13" s="336">
        <v>59295.646000000001</v>
      </c>
      <c r="H13" s="336">
        <v>113.36839999999999</v>
      </c>
      <c r="I13" s="336">
        <v>276.219847799999</v>
      </c>
      <c r="J13" s="336">
        <v>59685.234247799999</v>
      </c>
    </row>
    <row r="14" spans="1:10" s="3" customFormat="1" ht="15.75" customHeight="1" x14ac:dyDescent="0.25">
      <c r="A14" s="314" t="s">
        <v>84</v>
      </c>
      <c r="B14" s="313" t="s">
        <v>458</v>
      </c>
      <c r="C14" s="336">
        <v>29192575.697000001</v>
      </c>
      <c r="D14" s="336">
        <v>393214</v>
      </c>
      <c r="E14" s="336">
        <v>902219.46699999995</v>
      </c>
      <c r="F14" s="336">
        <v>30488009.164000001</v>
      </c>
      <c r="G14" s="336">
        <v>934409.81900000002</v>
      </c>
      <c r="H14" s="336">
        <v>8788.5545749999892</v>
      </c>
      <c r="I14" s="336">
        <v>30775.6214084001</v>
      </c>
      <c r="J14" s="336">
        <v>973973.9949834001</v>
      </c>
    </row>
    <row r="15" spans="1:10" s="3" customFormat="1" ht="15.75" customHeight="1" x14ac:dyDescent="0.25">
      <c r="A15" s="314" t="s">
        <v>85</v>
      </c>
      <c r="B15" s="313" t="s">
        <v>500</v>
      </c>
      <c r="C15" s="336">
        <v>109458470.895</v>
      </c>
      <c r="D15" s="336">
        <v>480032.55599999998</v>
      </c>
      <c r="E15" s="336">
        <v>714739.3</v>
      </c>
      <c r="F15" s="336">
        <v>110653242.75099999</v>
      </c>
      <c r="G15" s="336">
        <v>1338495.2620000001</v>
      </c>
      <c r="H15" s="336">
        <v>3722.9138983000003</v>
      </c>
      <c r="I15" s="336">
        <v>9699.2590487000398</v>
      </c>
      <c r="J15" s="336">
        <v>1351917.4349470001</v>
      </c>
    </row>
    <row r="16" spans="1:10" s="3" customFormat="1" ht="15.75" customHeight="1" x14ac:dyDescent="0.25">
      <c r="A16" s="314" t="s">
        <v>86</v>
      </c>
      <c r="B16" s="313" t="s">
        <v>501</v>
      </c>
      <c r="C16" s="336">
        <v>29787100.329</v>
      </c>
      <c r="D16" s="336">
        <v>417159.48499999999</v>
      </c>
      <c r="E16" s="336">
        <v>842466.01300000004</v>
      </c>
      <c r="F16" s="336">
        <v>31046725.827</v>
      </c>
      <c r="G16" s="336">
        <v>944838.19299999997</v>
      </c>
      <c r="H16" s="336">
        <v>5893.87507799998</v>
      </c>
      <c r="I16" s="336">
        <v>28553.910547900301</v>
      </c>
      <c r="J16" s="336">
        <v>979285.97862590023</v>
      </c>
    </row>
    <row r="17" spans="1:10" s="3" customFormat="1" ht="15.75" customHeight="1" x14ac:dyDescent="0.25">
      <c r="A17" s="314" t="s">
        <v>45</v>
      </c>
      <c r="B17" s="313" t="s">
        <v>502</v>
      </c>
      <c r="C17" s="336">
        <v>29548199.074000001</v>
      </c>
      <c r="D17" s="336">
        <v>3735080.6779999998</v>
      </c>
      <c r="E17" s="336">
        <v>143778.598</v>
      </c>
      <c r="F17" s="336">
        <v>33427058.350000001</v>
      </c>
      <c r="G17" s="336">
        <v>317446.29700000002</v>
      </c>
      <c r="H17" s="336">
        <v>23993.392305400001</v>
      </c>
      <c r="I17" s="336">
        <v>1405.8275896999999</v>
      </c>
      <c r="J17" s="336">
        <v>342845.51689510001</v>
      </c>
    </row>
    <row r="18" spans="1:10" s="3" customFormat="1" ht="15.75" customHeight="1" x14ac:dyDescent="0.25">
      <c r="A18" s="314" t="s">
        <v>87</v>
      </c>
      <c r="B18" s="313" t="s">
        <v>503</v>
      </c>
      <c r="C18" s="336">
        <v>14174797.238</v>
      </c>
      <c r="D18" s="336">
        <v>4616821.2340000002</v>
      </c>
      <c r="E18" s="336">
        <v>70273.866999999998</v>
      </c>
      <c r="F18" s="336">
        <v>18861892.338999998</v>
      </c>
      <c r="G18" s="336">
        <v>171773.41099999999</v>
      </c>
      <c r="H18" s="336">
        <v>30073.4153262</v>
      </c>
      <c r="I18" s="336">
        <v>1338.6475156000001</v>
      </c>
      <c r="J18" s="336">
        <v>203185.47384179998</v>
      </c>
    </row>
    <row r="19" spans="1:10" s="3" customFormat="1" ht="15.75" customHeight="1" x14ac:dyDescent="0.25">
      <c r="A19" s="314" t="s">
        <v>88</v>
      </c>
      <c r="B19" s="313" t="s">
        <v>504</v>
      </c>
      <c r="C19" s="336">
        <v>17256967.458000001</v>
      </c>
      <c r="D19" s="336">
        <v>1031787.963</v>
      </c>
      <c r="E19" s="336">
        <v>20257.486000000001</v>
      </c>
      <c r="F19" s="336">
        <v>18309012.907000002</v>
      </c>
      <c r="G19" s="336">
        <v>166783.21299999999</v>
      </c>
      <c r="H19" s="336">
        <v>6667.1220559000003</v>
      </c>
      <c r="I19" s="336">
        <v>275.15486779999901</v>
      </c>
      <c r="J19" s="336">
        <v>173725.48992369999</v>
      </c>
    </row>
    <row r="20" spans="1:10" s="3" customFormat="1" ht="15.75" customHeight="1" x14ac:dyDescent="0.25">
      <c r="A20" s="314" t="s">
        <v>89</v>
      </c>
      <c r="B20" s="313" t="s">
        <v>505</v>
      </c>
      <c r="C20" s="336">
        <v>13014326.608999999</v>
      </c>
      <c r="D20" s="336">
        <v>1117424</v>
      </c>
      <c r="E20" s="336">
        <v>22487.383999999998</v>
      </c>
      <c r="F20" s="336">
        <v>14154237.992999999</v>
      </c>
      <c r="G20" s="336">
        <v>130561.25900000001</v>
      </c>
      <c r="H20" s="336">
        <v>7321.4881999999998</v>
      </c>
      <c r="I20" s="336">
        <v>209.13267119999898</v>
      </c>
      <c r="J20" s="336">
        <v>138091.87987120001</v>
      </c>
    </row>
    <row r="21" spans="1:10" s="3" customFormat="1" ht="15.75" customHeight="1" x14ac:dyDescent="0.25">
      <c r="A21" s="314" t="s">
        <v>90</v>
      </c>
      <c r="B21" s="313" t="s">
        <v>506</v>
      </c>
      <c r="C21" s="336">
        <v>43369440.991999999</v>
      </c>
      <c r="D21" s="336">
        <v>62469195.221000001</v>
      </c>
      <c r="E21" s="336">
        <v>821966.78399999999</v>
      </c>
      <c r="F21" s="336">
        <v>106660602.99699999</v>
      </c>
      <c r="G21" s="336">
        <v>430710.929</v>
      </c>
      <c r="H21" s="336">
        <v>407290.87653329998</v>
      </c>
      <c r="I21" s="336">
        <v>8012.5395577000099</v>
      </c>
      <c r="J21" s="336">
        <v>846014.34509099997</v>
      </c>
    </row>
    <row r="22" spans="1:10" s="3" customFormat="1" ht="15.75" customHeight="1" x14ac:dyDescent="0.25">
      <c r="A22" s="314" t="s">
        <v>91</v>
      </c>
      <c r="B22" s="313" t="s">
        <v>507</v>
      </c>
      <c r="C22" s="336">
        <v>19320963.866999999</v>
      </c>
      <c r="D22" s="336">
        <v>15405776.391000001</v>
      </c>
      <c r="E22" s="336">
        <v>140788.606</v>
      </c>
      <c r="F22" s="336">
        <v>34867528.864</v>
      </c>
      <c r="G22" s="336">
        <v>249402.788</v>
      </c>
      <c r="H22" s="336">
        <v>100091.74477630001</v>
      </c>
      <c r="I22" s="336">
        <v>2715.2559793999899</v>
      </c>
      <c r="J22" s="336">
        <v>352209.78875569999</v>
      </c>
    </row>
    <row r="23" spans="1:10" s="3" customFormat="1" ht="15.75" customHeight="1" x14ac:dyDescent="0.25">
      <c r="A23" s="314" t="s">
        <v>92</v>
      </c>
      <c r="B23" s="313" t="s">
        <v>508</v>
      </c>
      <c r="C23" s="336">
        <v>40601320.25</v>
      </c>
      <c r="D23" s="336">
        <v>1184318.6000000001</v>
      </c>
      <c r="E23" s="336">
        <v>123486.118</v>
      </c>
      <c r="F23" s="336">
        <v>41909124.968000002</v>
      </c>
      <c r="G23" s="336">
        <v>491117.19900000002</v>
      </c>
      <c r="H23" s="336">
        <v>10909.219480000002</v>
      </c>
      <c r="I23" s="336">
        <v>1153.0618973999999</v>
      </c>
      <c r="J23" s="336">
        <v>503179.48037740006</v>
      </c>
    </row>
    <row r="24" spans="1:10" s="3" customFormat="1" ht="15.75" customHeight="1" x14ac:dyDescent="0.25">
      <c r="A24" s="314" t="s">
        <v>93</v>
      </c>
      <c r="B24" s="313" t="s">
        <v>473</v>
      </c>
      <c r="C24" s="336">
        <v>33647782.806000002</v>
      </c>
      <c r="D24" s="336">
        <v>9063321.432</v>
      </c>
      <c r="E24" s="336">
        <v>176955.217</v>
      </c>
      <c r="F24" s="336">
        <v>42888059.455000006</v>
      </c>
      <c r="G24" s="336">
        <v>282623.38199999998</v>
      </c>
      <c r="H24" s="336">
        <v>59126.783817599986</v>
      </c>
      <c r="I24" s="336">
        <v>1710.7274424999998</v>
      </c>
      <c r="J24" s="336">
        <v>343460.89326009998</v>
      </c>
    </row>
    <row r="25" spans="1:10" s="3" customFormat="1" ht="15.75" customHeight="1" x14ac:dyDescent="0.25">
      <c r="A25" s="314" t="s">
        <v>94</v>
      </c>
      <c r="B25" s="313" t="s">
        <v>509</v>
      </c>
      <c r="C25" s="336">
        <v>112789326.58</v>
      </c>
      <c r="D25" s="336">
        <v>72425667.450000003</v>
      </c>
      <c r="E25" s="336">
        <v>571031.47699999996</v>
      </c>
      <c r="F25" s="336">
        <v>185786025.507</v>
      </c>
      <c r="G25" s="336">
        <v>1424495.175</v>
      </c>
      <c r="H25" s="336">
        <v>470639.12178500014</v>
      </c>
      <c r="I25" s="336">
        <v>5353.9719760999906</v>
      </c>
      <c r="J25" s="336">
        <v>1900488.2687611002</v>
      </c>
    </row>
    <row r="26" spans="1:10" s="3" customFormat="1" ht="15.75" customHeight="1" x14ac:dyDescent="0.25">
      <c r="A26" s="314" t="s">
        <v>510</v>
      </c>
      <c r="B26" s="313" t="s">
        <v>511</v>
      </c>
      <c r="C26" s="336">
        <v>3995679.3450000002</v>
      </c>
      <c r="D26" s="336">
        <v>6602157.9790000003</v>
      </c>
      <c r="E26" s="336">
        <v>113776.44899999999</v>
      </c>
      <c r="F26" s="336">
        <v>10711613.773</v>
      </c>
      <c r="G26" s="336">
        <v>52297.601999999999</v>
      </c>
      <c r="H26" s="336">
        <v>43367.084704699999</v>
      </c>
      <c r="I26" s="336">
        <v>3570.0013436999898</v>
      </c>
      <c r="J26" s="336">
        <v>99234.688048399985</v>
      </c>
    </row>
    <row r="27" spans="1:10" s="3" customFormat="1" ht="15.75" customHeight="1" x14ac:dyDescent="0.25">
      <c r="A27" s="314" t="s">
        <v>512</v>
      </c>
      <c r="B27" s="313" t="s">
        <v>513</v>
      </c>
      <c r="C27" s="336">
        <v>25987503.589000002</v>
      </c>
      <c r="D27" s="336">
        <v>176226355.73300001</v>
      </c>
      <c r="E27" s="336">
        <v>1320158.6540000001</v>
      </c>
      <c r="F27" s="336">
        <v>203534017.97600004</v>
      </c>
      <c r="G27" s="336">
        <v>313289.49599999998</v>
      </c>
      <c r="H27" s="336">
        <v>1146242.958387899</v>
      </c>
      <c r="I27" s="336">
        <v>12691.304824700001</v>
      </c>
      <c r="J27" s="336">
        <v>1472223.7592125991</v>
      </c>
    </row>
    <row r="28" spans="1:10" s="3" customFormat="1" ht="15.75" customHeight="1" x14ac:dyDescent="0.25">
      <c r="A28" s="314" t="s">
        <v>514</v>
      </c>
      <c r="B28" s="313" t="s">
        <v>515</v>
      </c>
      <c r="C28" s="336">
        <v>52789141.247000001</v>
      </c>
      <c r="D28" s="336">
        <v>21135.5</v>
      </c>
      <c r="E28" s="336">
        <v>23549.165000000001</v>
      </c>
      <c r="F28" s="336">
        <v>52833825.912</v>
      </c>
      <c r="G28" s="336">
        <v>491634.50300000003</v>
      </c>
      <c r="H28" s="336">
        <v>140.20964999999998</v>
      </c>
      <c r="I28" s="336">
        <v>222.43273449999998</v>
      </c>
      <c r="J28" s="336">
        <v>491997.14538449998</v>
      </c>
    </row>
    <row r="29" spans="1:10" s="3" customFormat="1" ht="15.75" customHeight="1" x14ac:dyDescent="0.25">
      <c r="A29" s="316" t="s">
        <v>516</v>
      </c>
      <c r="B29" s="313" t="s">
        <v>517</v>
      </c>
      <c r="C29" s="336">
        <v>218596.91500000001</v>
      </c>
      <c r="D29" s="336">
        <v>5395</v>
      </c>
      <c r="E29" s="336">
        <v>571</v>
      </c>
      <c r="F29" s="336">
        <v>224562.91500000001</v>
      </c>
      <c r="G29" s="336">
        <v>2058.7089999999998</v>
      </c>
      <c r="H29" s="336">
        <v>34.506999999999998</v>
      </c>
      <c r="I29" s="336">
        <v>5.3102999999999998</v>
      </c>
      <c r="J29" s="336">
        <v>2098.5263</v>
      </c>
    </row>
    <row r="30" spans="1:10" s="3" customFormat="1" ht="15.75" x14ac:dyDescent="0.25">
      <c r="A30" s="243" t="s">
        <v>491</v>
      </c>
      <c r="B30" s="244" t="s">
        <v>493</v>
      </c>
      <c r="C30" s="336">
        <v>0</v>
      </c>
      <c r="D30" s="336">
        <v>12054485</v>
      </c>
      <c r="E30" s="336">
        <v>0</v>
      </c>
      <c r="F30" s="336">
        <v>12054485</v>
      </c>
      <c r="G30" s="336">
        <v>0</v>
      </c>
      <c r="H30" s="336">
        <v>81667.622000000003</v>
      </c>
      <c r="I30" s="336">
        <v>0</v>
      </c>
      <c r="J30" s="336">
        <v>81667.622000000003</v>
      </c>
    </row>
    <row r="31" spans="1:10" s="3" customFormat="1" ht="16.5" thickBot="1" x14ac:dyDescent="0.3">
      <c r="A31" s="245"/>
      <c r="B31" s="235" t="s">
        <v>0</v>
      </c>
      <c r="C31" s="330">
        <v>658526203.95999992</v>
      </c>
      <c r="D31" s="330">
        <v>381901855.90900004</v>
      </c>
      <c r="E31" s="330">
        <v>6630697.5930000013</v>
      </c>
      <c r="F31" s="330">
        <v>1047058757.4620001</v>
      </c>
      <c r="G31" s="330">
        <v>9655132.2540000007</v>
      </c>
      <c r="H31" s="330">
        <v>2502803.4179586992</v>
      </c>
      <c r="I31" s="330">
        <v>126268.1932682004</v>
      </c>
      <c r="J31" s="330">
        <v>12284203.8652269</v>
      </c>
    </row>
    <row r="32" spans="1:10" ht="13.5" thickTop="1" x14ac:dyDescent="0.2">
      <c r="A32" s="490" t="s">
        <v>305</v>
      </c>
      <c r="B32" s="491"/>
      <c r="C32" s="491"/>
      <c r="D32" s="491"/>
      <c r="E32" s="491"/>
      <c r="F32" s="491"/>
      <c r="G32" s="491"/>
      <c r="H32" s="491"/>
      <c r="I32" s="491"/>
      <c r="J32" s="491"/>
    </row>
    <row r="33" spans="1:1" x14ac:dyDescent="0.2">
      <c r="A33" s="50" t="s">
        <v>357</v>
      </c>
    </row>
    <row r="34" spans="1:1" x14ac:dyDescent="0.2">
      <c r="A34" s="24" t="s">
        <v>201</v>
      </c>
    </row>
  </sheetData>
  <mergeCells count="11">
    <mergeCell ref="A32:J32"/>
    <mergeCell ref="A6:A8"/>
    <mergeCell ref="B2:J2"/>
    <mergeCell ref="B4:J4"/>
    <mergeCell ref="C6:E6"/>
    <mergeCell ref="G6:I6"/>
    <mergeCell ref="B6:B8"/>
    <mergeCell ref="C7:C8"/>
    <mergeCell ref="F6:F8"/>
    <mergeCell ref="J6:J8"/>
    <mergeCell ref="G7:G8"/>
  </mergeCells>
  <pageMargins left="0.31496062992125984" right="0.31496062992125984" top="1.3385826771653544" bottom="0.74803149606299213" header="0.31496062992125984" footer="0.31496062992125984"/>
  <pageSetup paperSize="281" scale="73" orientation="landscape" r:id="rId1"/>
  <headerFooter>
    <oddFooter>&amp;C5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003300"/>
    <pageSetUpPr fitToPage="1"/>
  </sheetPr>
  <dimension ref="A1:H32"/>
  <sheetViews>
    <sheetView showGridLines="0" zoomScale="85" zoomScaleNormal="85" workbookViewId="0">
      <selection activeCell="I1" sqref="I1:K1048576"/>
    </sheetView>
  </sheetViews>
  <sheetFormatPr baseColWidth="10" defaultRowHeight="12.75" x14ac:dyDescent="0.2"/>
  <cols>
    <col min="1" max="1" width="32.140625" customWidth="1"/>
    <col min="2" max="2" width="17.85546875" customWidth="1"/>
    <col min="3" max="3" width="20.42578125" customWidth="1"/>
    <col min="4" max="4" width="17.85546875" customWidth="1"/>
    <col min="5" max="5" width="24.42578125" customWidth="1"/>
    <col min="6" max="6" width="20" customWidth="1"/>
    <col min="7" max="7" width="22.42578125" customWidth="1"/>
    <col min="8" max="8" width="23.85546875" customWidth="1"/>
  </cols>
  <sheetData>
    <row r="1" spans="1:8" ht="15.75" x14ac:dyDescent="0.25">
      <c r="A1" s="52" t="str">
        <f>'Cuadro 1'!A3</f>
        <v>Enero</v>
      </c>
    </row>
    <row r="2" spans="1:8" ht="18" customHeight="1" x14ac:dyDescent="0.25">
      <c r="A2" s="449" t="s">
        <v>48</v>
      </c>
      <c r="B2" s="451"/>
      <c r="C2" s="451"/>
      <c r="D2" s="451"/>
      <c r="E2" s="451"/>
      <c r="F2" s="451"/>
      <c r="G2" s="451"/>
      <c r="H2" s="451"/>
    </row>
    <row r="4" spans="1:8" ht="15.75" customHeight="1" x14ac:dyDescent="0.25">
      <c r="A4" s="449" t="s">
        <v>242</v>
      </c>
      <c r="B4" s="450"/>
      <c r="C4" s="450"/>
      <c r="D4" s="450"/>
      <c r="E4" s="450"/>
      <c r="F4" s="450"/>
      <c r="G4" s="450"/>
      <c r="H4" s="508"/>
    </row>
    <row r="5" spans="1:8" ht="13.5" thickBot="1" x14ac:dyDescent="0.25"/>
    <row r="6" spans="1:8" s="3" customFormat="1" ht="16.5" customHeight="1" thickTop="1" x14ac:dyDescent="0.2">
      <c r="A6" s="343"/>
      <c r="B6" s="441" t="s">
        <v>221</v>
      </c>
      <c r="C6" s="513"/>
      <c r="D6" s="457" t="s">
        <v>75</v>
      </c>
      <c r="E6" s="458"/>
      <c r="F6" s="511"/>
      <c r="G6" s="459"/>
      <c r="H6" s="441" t="s">
        <v>233</v>
      </c>
    </row>
    <row r="7" spans="1:8" s="3" customFormat="1" ht="15.75" customHeight="1" x14ac:dyDescent="0.2">
      <c r="A7" s="344" t="s">
        <v>25</v>
      </c>
      <c r="B7" s="514"/>
      <c r="C7" s="515"/>
      <c r="D7" s="516" t="s">
        <v>243</v>
      </c>
      <c r="E7" s="517"/>
      <c r="F7" s="509" t="s">
        <v>244</v>
      </c>
      <c r="G7" s="510"/>
      <c r="H7" s="507"/>
    </row>
    <row r="8" spans="1:8" s="3" customFormat="1" ht="13.5" customHeight="1" x14ac:dyDescent="0.2">
      <c r="A8" s="345"/>
      <c r="B8" s="346" t="s">
        <v>118</v>
      </c>
      <c r="C8" s="347" t="s">
        <v>159</v>
      </c>
      <c r="D8" s="346" t="s">
        <v>118</v>
      </c>
      <c r="E8" s="348" t="s">
        <v>159</v>
      </c>
      <c r="F8" s="342" t="s">
        <v>95</v>
      </c>
      <c r="G8" s="342" t="s">
        <v>197</v>
      </c>
      <c r="H8" s="443"/>
    </row>
    <row r="9" spans="1:8" s="3" customFormat="1" ht="15.95" customHeight="1" x14ac:dyDescent="0.25">
      <c r="A9" s="349" t="s">
        <v>29</v>
      </c>
      <c r="B9" s="350">
        <v>10892</v>
      </c>
      <c r="C9" s="350">
        <v>0</v>
      </c>
      <c r="D9" s="350">
        <v>12562</v>
      </c>
      <c r="E9" s="351">
        <v>0</v>
      </c>
      <c r="F9" s="351">
        <v>5855</v>
      </c>
      <c r="G9" s="352">
        <v>469</v>
      </c>
      <c r="H9" s="353">
        <v>18886</v>
      </c>
    </row>
    <row r="10" spans="1:8" s="3" customFormat="1" ht="15.95" customHeight="1" x14ac:dyDescent="0.25">
      <c r="A10" s="333" t="s">
        <v>30</v>
      </c>
      <c r="B10" s="338">
        <v>15650</v>
      </c>
      <c r="C10" s="338">
        <v>2</v>
      </c>
      <c r="D10" s="338">
        <v>20983</v>
      </c>
      <c r="E10" s="354">
        <v>3063</v>
      </c>
      <c r="F10" s="354">
        <v>8858</v>
      </c>
      <c r="G10" s="355">
        <v>263</v>
      </c>
      <c r="H10" s="336">
        <v>33167</v>
      </c>
    </row>
    <row r="11" spans="1:8" s="3" customFormat="1" ht="15.95" customHeight="1" x14ac:dyDescent="0.25">
      <c r="A11" s="333" t="s">
        <v>31</v>
      </c>
      <c r="B11" s="338">
        <v>26268</v>
      </c>
      <c r="C11" s="338">
        <v>3</v>
      </c>
      <c r="D11" s="338">
        <v>35293</v>
      </c>
      <c r="E11" s="354">
        <v>9</v>
      </c>
      <c r="F11" s="354">
        <v>15807</v>
      </c>
      <c r="G11" s="355">
        <v>869</v>
      </c>
      <c r="H11" s="336">
        <v>51978</v>
      </c>
    </row>
    <row r="12" spans="1:8" s="3" customFormat="1" ht="15.95" customHeight="1" x14ac:dyDescent="0.25">
      <c r="A12" s="333" t="s">
        <v>32</v>
      </c>
      <c r="B12" s="338">
        <v>10618</v>
      </c>
      <c r="C12" s="338">
        <v>1</v>
      </c>
      <c r="D12" s="338">
        <v>14719</v>
      </c>
      <c r="E12" s="354">
        <v>4254</v>
      </c>
      <c r="F12" s="354">
        <v>6372</v>
      </c>
      <c r="G12" s="355">
        <v>466</v>
      </c>
      <c r="H12" s="336">
        <v>25811</v>
      </c>
    </row>
    <row r="13" spans="1:8" s="3" customFormat="1" ht="15.95" customHeight="1" x14ac:dyDescent="0.25">
      <c r="A13" s="333" t="s">
        <v>33</v>
      </c>
      <c r="B13" s="338">
        <v>32323</v>
      </c>
      <c r="C13" s="338">
        <v>1</v>
      </c>
      <c r="D13" s="338">
        <v>36654</v>
      </c>
      <c r="E13" s="354">
        <v>2</v>
      </c>
      <c r="F13" s="354">
        <v>19361</v>
      </c>
      <c r="G13" s="355">
        <v>596</v>
      </c>
      <c r="H13" s="336">
        <v>56613</v>
      </c>
    </row>
    <row r="14" spans="1:8" s="3" customFormat="1" ht="15.95" customHeight="1" x14ac:dyDescent="0.25">
      <c r="A14" s="333" t="s">
        <v>34</v>
      </c>
      <c r="B14" s="338">
        <v>82067</v>
      </c>
      <c r="C14" s="338">
        <v>2</v>
      </c>
      <c r="D14" s="338">
        <v>92969</v>
      </c>
      <c r="E14" s="354">
        <v>3483</v>
      </c>
      <c r="F14" s="354">
        <v>45655</v>
      </c>
      <c r="G14" s="355">
        <v>2755</v>
      </c>
      <c r="H14" s="336">
        <v>144862</v>
      </c>
    </row>
    <row r="15" spans="1:8" s="3" customFormat="1" ht="15.95" customHeight="1" x14ac:dyDescent="0.25">
      <c r="A15" s="333" t="s">
        <v>35</v>
      </c>
      <c r="B15" s="338">
        <v>36495</v>
      </c>
      <c r="C15" s="338">
        <v>1</v>
      </c>
      <c r="D15" s="338">
        <v>57427</v>
      </c>
      <c r="E15" s="354">
        <v>382</v>
      </c>
      <c r="F15" s="354">
        <v>17551</v>
      </c>
      <c r="G15" s="355">
        <v>643</v>
      </c>
      <c r="H15" s="336">
        <v>76003</v>
      </c>
    </row>
    <row r="16" spans="1:8" s="3" customFormat="1" ht="15.95" customHeight="1" x14ac:dyDescent="0.25">
      <c r="A16" s="333" t="s">
        <v>36</v>
      </c>
      <c r="B16" s="338">
        <v>44002</v>
      </c>
      <c r="C16" s="338">
        <v>2</v>
      </c>
      <c r="D16" s="338">
        <v>59306</v>
      </c>
      <c r="E16" s="354">
        <v>10004</v>
      </c>
      <c r="F16" s="354">
        <v>21384</v>
      </c>
      <c r="G16" s="355">
        <v>994</v>
      </c>
      <c r="H16" s="336">
        <v>91688</v>
      </c>
    </row>
    <row r="17" spans="1:8" s="3" customFormat="1" ht="15.95" customHeight="1" x14ac:dyDescent="0.25">
      <c r="A17" s="333" t="s">
        <v>490</v>
      </c>
      <c r="B17" s="338">
        <v>19275</v>
      </c>
      <c r="C17" s="338">
        <v>0</v>
      </c>
      <c r="D17" s="338">
        <v>25037</v>
      </c>
      <c r="E17" s="354">
        <v>0</v>
      </c>
      <c r="F17" s="354">
        <v>9961</v>
      </c>
      <c r="G17" s="355">
        <v>198</v>
      </c>
      <c r="H17" s="336">
        <v>35196</v>
      </c>
    </row>
    <row r="18" spans="1:8" s="3" customFormat="1" ht="15.95" customHeight="1" x14ac:dyDescent="0.25">
      <c r="A18" s="333" t="s">
        <v>37</v>
      </c>
      <c r="B18" s="338">
        <v>67002</v>
      </c>
      <c r="C18" s="338">
        <v>6</v>
      </c>
      <c r="D18" s="338">
        <v>68009</v>
      </c>
      <c r="E18" s="354">
        <v>16674</v>
      </c>
      <c r="F18" s="354">
        <v>41354</v>
      </c>
      <c r="G18" s="355">
        <v>1679</v>
      </c>
      <c r="H18" s="336">
        <v>127716</v>
      </c>
    </row>
    <row r="19" spans="1:8" s="3" customFormat="1" ht="15.95" customHeight="1" x14ac:dyDescent="0.25">
      <c r="A19" s="333" t="s">
        <v>38</v>
      </c>
      <c r="B19" s="338">
        <v>41542</v>
      </c>
      <c r="C19" s="338">
        <v>6</v>
      </c>
      <c r="D19" s="338">
        <v>47663</v>
      </c>
      <c r="E19" s="354">
        <v>12698</v>
      </c>
      <c r="F19" s="354">
        <v>24354</v>
      </c>
      <c r="G19" s="355">
        <v>456</v>
      </c>
      <c r="H19" s="336">
        <v>85171</v>
      </c>
    </row>
    <row r="20" spans="1:8" s="3" customFormat="1" ht="15.95" customHeight="1" x14ac:dyDescent="0.25">
      <c r="A20" s="333" t="s">
        <v>39</v>
      </c>
      <c r="B20" s="338">
        <v>16997</v>
      </c>
      <c r="C20" s="338">
        <v>2</v>
      </c>
      <c r="D20" s="338">
        <v>45030</v>
      </c>
      <c r="E20" s="354">
        <v>5317</v>
      </c>
      <c r="F20" s="354">
        <v>9442</v>
      </c>
      <c r="G20" s="355">
        <v>596</v>
      </c>
      <c r="H20" s="336">
        <v>60385</v>
      </c>
    </row>
    <row r="21" spans="1:8" s="3" customFormat="1" ht="15.95" customHeight="1" x14ac:dyDescent="0.25">
      <c r="A21" s="356" t="s">
        <v>40</v>
      </c>
      <c r="B21" s="338">
        <v>38251</v>
      </c>
      <c r="C21" s="338">
        <v>2</v>
      </c>
      <c r="D21" s="338">
        <v>19578</v>
      </c>
      <c r="E21" s="354">
        <v>4303</v>
      </c>
      <c r="F21" s="354">
        <v>20604</v>
      </c>
      <c r="G21" s="355">
        <v>283</v>
      </c>
      <c r="H21" s="336">
        <v>44768</v>
      </c>
    </row>
    <row r="22" spans="1:8" s="3" customFormat="1" ht="15.95" customHeight="1" x14ac:dyDescent="0.25">
      <c r="A22" s="356" t="s">
        <v>41</v>
      </c>
      <c r="B22" s="338">
        <v>6364</v>
      </c>
      <c r="C22" s="338">
        <v>0</v>
      </c>
      <c r="D22" s="338">
        <v>6198</v>
      </c>
      <c r="E22" s="354">
        <v>0</v>
      </c>
      <c r="F22" s="354">
        <v>4157</v>
      </c>
      <c r="G22" s="355">
        <v>216</v>
      </c>
      <c r="H22" s="336">
        <v>10571</v>
      </c>
    </row>
    <row r="23" spans="1:8" s="3" customFormat="1" ht="15.95" customHeight="1" x14ac:dyDescent="0.25">
      <c r="A23" s="333" t="s">
        <v>42</v>
      </c>
      <c r="B23" s="338">
        <v>9132</v>
      </c>
      <c r="C23" s="338">
        <v>0</v>
      </c>
      <c r="D23" s="338">
        <v>10295</v>
      </c>
      <c r="E23" s="354">
        <v>0</v>
      </c>
      <c r="F23" s="354">
        <v>5502</v>
      </c>
      <c r="G23" s="355">
        <v>361</v>
      </c>
      <c r="H23" s="336">
        <v>16158</v>
      </c>
    </row>
    <row r="24" spans="1:8" s="3" customFormat="1" ht="15.95" customHeight="1" x14ac:dyDescent="0.25">
      <c r="A24" s="333" t="s">
        <v>43</v>
      </c>
      <c r="B24" s="338">
        <v>425261</v>
      </c>
      <c r="C24" s="338">
        <v>34</v>
      </c>
      <c r="D24" s="338">
        <v>386076</v>
      </c>
      <c r="E24" s="338">
        <v>38674</v>
      </c>
      <c r="F24" s="338">
        <v>252829</v>
      </c>
      <c r="G24" s="336">
        <v>4842</v>
      </c>
      <c r="H24" s="336">
        <v>682421</v>
      </c>
    </row>
    <row r="25" spans="1:8" s="3" customFormat="1" ht="16.5" customHeight="1" x14ac:dyDescent="0.25">
      <c r="A25" s="357" t="s">
        <v>492</v>
      </c>
      <c r="B25" s="358">
        <v>7281</v>
      </c>
      <c r="C25" s="358">
        <v>0</v>
      </c>
      <c r="D25" s="358">
        <v>0</v>
      </c>
      <c r="E25" s="358">
        <v>0</v>
      </c>
      <c r="F25" s="359">
        <v>7281</v>
      </c>
      <c r="G25" s="358">
        <v>0</v>
      </c>
      <c r="H25" s="358">
        <v>7281</v>
      </c>
    </row>
    <row r="26" spans="1:8" s="3" customFormat="1" ht="16.5" customHeight="1" thickBot="1" x14ac:dyDescent="0.3">
      <c r="A26" s="360" t="s">
        <v>0</v>
      </c>
      <c r="B26" s="330">
        <v>889420</v>
      </c>
      <c r="C26" s="330">
        <v>62</v>
      </c>
      <c r="D26" s="330">
        <v>937799</v>
      </c>
      <c r="E26" s="330">
        <v>98863</v>
      </c>
      <c r="F26" s="330">
        <v>516327</v>
      </c>
      <c r="G26" s="330">
        <v>15686</v>
      </c>
      <c r="H26" s="330">
        <v>1568675</v>
      </c>
    </row>
    <row r="27" spans="1:8" ht="14.25" customHeight="1" thickTop="1" x14ac:dyDescent="0.2">
      <c r="A27" s="485" t="s">
        <v>245</v>
      </c>
      <c r="B27" s="512"/>
      <c r="C27" s="512"/>
      <c r="D27" s="512"/>
      <c r="E27" s="512"/>
      <c r="F27" s="512"/>
      <c r="G27" s="512"/>
      <c r="H27" s="512"/>
    </row>
    <row r="28" spans="1:8" ht="12.75" customHeight="1" x14ac:dyDescent="0.2">
      <c r="A28" s="446" t="s">
        <v>358</v>
      </c>
      <c r="B28" s="447"/>
      <c r="C28" s="447"/>
      <c r="D28" s="447"/>
      <c r="E28" s="447"/>
      <c r="F28" s="447"/>
      <c r="G28" s="447"/>
      <c r="H28" s="447"/>
    </row>
    <row r="29" spans="1:8" s="180" customFormat="1" ht="23.1" customHeight="1" x14ac:dyDescent="0.2">
      <c r="A29" s="505" t="s">
        <v>359</v>
      </c>
      <c r="B29" s="506"/>
      <c r="C29" s="506"/>
      <c r="D29" s="506"/>
      <c r="E29" s="506"/>
      <c r="F29" s="506"/>
      <c r="G29" s="506"/>
      <c r="H29" s="506"/>
    </row>
    <row r="30" spans="1:8" ht="13.5" customHeight="1" x14ac:dyDescent="0.2">
      <c r="A30" s="50" t="s">
        <v>160</v>
      </c>
      <c r="B30" s="100"/>
      <c r="C30" s="100"/>
      <c r="D30" s="100"/>
      <c r="E30" s="100"/>
      <c r="F30" s="100"/>
      <c r="G30" s="100"/>
      <c r="H30" s="100"/>
    </row>
    <row r="31" spans="1:8" x14ac:dyDescent="0.2">
      <c r="A31" s="24" t="s">
        <v>200</v>
      </c>
      <c r="B31" s="101"/>
      <c r="C31" s="101"/>
      <c r="D31" s="101"/>
      <c r="E31" s="101"/>
      <c r="F31" s="101"/>
      <c r="G31" s="101"/>
      <c r="H31" s="101"/>
    </row>
    <row r="32" spans="1:8" x14ac:dyDescent="0.2">
      <c r="A32" s="43" t="s">
        <v>328</v>
      </c>
      <c r="B32" s="101"/>
      <c r="C32" s="101"/>
      <c r="D32" s="101"/>
      <c r="E32" s="101"/>
      <c r="F32" s="101"/>
      <c r="G32" s="101"/>
      <c r="H32" s="101"/>
    </row>
  </sheetData>
  <mergeCells count="10">
    <mergeCell ref="A28:H28"/>
    <mergeCell ref="A29:H29"/>
    <mergeCell ref="H6:H8"/>
    <mergeCell ref="A2:H2"/>
    <mergeCell ref="A4:H4"/>
    <mergeCell ref="F7:G7"/>
    <mergeCell ref="D6:G6"/>
    <mergeCell ref="A27:H27"/>
    <mergeCell ref="B6:C7"/>
    <mergeCell ref="D7:E7"/>
  </mergeCells>
  <pageMargins left="0.51181102362204722" right="0.51181102362204722" top="1.1417322834645669" bottom="0.55118110236220474" header="0.31496062992125984" footer="0.31496062992125984"/>
  <pageSetup paperSize="281" scale="87" orientation="landscape" r:id="rId1"/>
  <headerFooter>
    <oddFooter>&amp;C6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003300"/>
    <pageSetUpPr fitToPage="1"/>
  </sheetPr>
  <dimension ref="A1:K30"/>
  <sheetViews>
    <sheetView showGridLines="0" zoomScale="70" zoomScaleNormal="70" workbookViewId="0">
      <selection activeCell="M38" sqref="M38"/>
    </sheetView>
  </sheetViews>
  <sheetFormatPr baseColWidth="10" defaultRowHeight="12.75" x14ac:dyDescent="0.2"/>
  <cols>
    <col min="1" max="1" width="31.85546875" customWidth="1"/>
    <col min="2" max="2" width="17.85546875" customWidth="1"/>
    <col min="3" max="3" width="21" customWidth="1"/>
    <col min="4" max="4" width="20" customWidth="1"/>
    <col min="5" max="5" width="22.85546875" customWidth="1"/>
    <col min="6" max="6" width="22.28515625" customWidth="1"/>
    <col min="7" max="7" width="17.85546875" customWidth="1"/>
    <col min="8" max="8" width="19.85546875" customWidth="1"/>
    <col min="9" max="9" width="20" customWidth="1"/>
    <col min="10" max="10" width="22.85546875" customWidth="1"/>
    <col min="11" max="11" width="17.140625" customWidth="1"/>
  </cols>
  <sheetData>
    <row r="1" spans="1:11" ht="15.75" x14ac:dyDescent="0.25">
      <c r="A1" s="52" t="str">
        <f>'Cuadro 1'!A3</f>
        <v>Enero</v>
      </c>
      <c r="D1" s="5"/>
      <c r="E1" s="5"/>
    </row>
    <row r="2" spans="1:11" ht="18" customHeight="1" x14ac:dyDescent="0.25">
      <c r="A2" s="449" t="s">
        <v>49</v>
      </c>
      <c r="B2" s="518"/>
      <c r="C2" s="518"/>
      <c r="D2" s="518"/>
      <c r="E2" s="518"/>
      <c r="F2" s="518"/>
      <c r="G2" s="518"/>
      <c r="H2" s="518"/>
      <c r="I2" s="518"/>
      <c r="J2" s="518"/>
      <c r="K2" s="518"/>
    </row>
    <row r="4" spans="1:11" ht="15.75" customHeight="1" x14ac:dyDescent="0.25">
      <c r="A4" s="449" t="s">
        <v>246</v>
      </c>
      <c r="B4" s="450"/>
      <c r="C4" s="450"/>
      <c r="D4" s="450"/>
      <c r="E4" s="450"/>
      <c r="F4" s="450"/>
      <c r="G4" s="508"/>
      <c r="H4" s="508"/>
      <c r="I4" s="508"/>
      <c r="J4" s="508"/>
      <c r="K4" s="508"/>
    </row>
    <row r="5" spans="1:11" ht="13.5" thickBot="1" x14ac:dyDescent="0.25"/>
    <row r="6" spans="1:11" s="3" customFormat="1" ht="16.5" customHeight="1" thickTop="1" x14ac:dyDescent="0.2">
      <c r="A6" s="343"/>
      <c r="B6" s="519" t="s">
        <v>157</v>
      </c>
      <c r="C6" s="520"/>
      <c r="D6" s="521"/>
      <c r="E6" s="522"/>
      <c r="F6" s="500" t="s">
        <v>158</v>
      </c>
      <c r="G6" s="496" t="s">
        <v>76</v>
      </c>
      <c r="H6" s="523"/>
      <c r="I6" s="497"/>
      <c r="J6" s="498"/>
      <c r="K6" s="457" t="s">
        <v>96</v>
      </c>
    </row>
    <row r="7" spans="1:11" s="3" customFormat="1" ht="12.75" customHeight="1" x14ac:dyDescent="0.2">
      <c r="A7" s="344" t="s">
        <v>25</v>
      </c>
      <c r="B7" s="516" t="s">
        <v>97</v>
      </c>
      <c r="C7" s="517"/>
      <c r="D7" s="339" t="s">
        <v>100</v>
      </c>
      <c r="E7" s="340"/>
      <c r="F7" s="501"/>
      <c r="G7" s="516" t="s">
        <v>97</v>
      </c>
      <c r="H7" s="517"/>
      <c r="I7" s="341" t="s">
        <v>100</v>
      </c>
      <c r="J7" s="361"/>
      <c r="K7" s="503"/>
    </row>
    <row r="8" spans="1:11" s="3" customFormat="1" ht="13.5" customHeight="1" x14ac:dyDescent="0.2">
      <c r="A8" s="344"/>
      <c r="B8" s="362" t="s">
        <v>118</v>
      </c>
      <c r="C8" s="347" t="s">
        <v>149</v>
      </c>
      <c r="D8" s="342" t="s">
        <v>95</v>
      </c>
      <c r="E8" s="342" t="s">
        <v>198</v>
      </c>
      <c r="F8" s="502"/>
      <c r="G8" s="362" t="s">
        <v>118</v>
      </c>
      <c r="H8" s="347" t="s">
        <v>149</v>
      </c>
      <c r="I8" s="342" t="s">
        <v>95</v>
      </c>
      <c r="J8" s="342" t="s">
        <v>198</v>
      </c>
      <c r="K8" s="504"/>
    </row>
    <row r="9" spans="1:11" s="3" customFormat="1" ht="18.75" customHeight="1" x14ac:dyDescent="0.25">
      <c r="A9" s="349" t="s">
        <v>29</v>
      </c>
      <c r="B9" s="350">
        <v>5230028.4709999999</v>
      </c>
      <c r="C9" s="350">
        <v>0</v>
      </c>
      <c r="D9" s="350">
        <v>4188420.4479999999</v>
      </c>
      <c r="E9" s="351">
        <v>189530.69099999999</v>
      </c>
      <c r="F9" s="351">
        <v>9607979.6099999994</v>
      </c>
      <c r="G9" s="350">
        <v>96635.317999999999</v>
      </c>
      <c r="H9" s="350">
        <v>0</v>
      </c>
      <c r="I9" s="350">
        <v>28343.067166399993</v>
      </c>
      <c r="J9" s="351">
        <v>3586.7538457999699</v>
      </c>
      <c r="K9" s="353">
        <v>128565.13901219997</v>
      </c>
    </row>
    <row r="10" spans="1:11" s="3" customFormat="1" ht="18.75" customHeight="1" x14ac:dyDescent="0.25">
      <c r="A10" s="333" t="s">
        <v>30</v>
      </c>
      <c r="B10" s="338">
        <v>10591664.640000001</v>
      </c>
      <c r="C10" s="338">
        <v>4268360.841</v>
      </c>
      <c r="D10" s="338">
        <v>6277337.5499999998</v>
      </c>
      <c r="E10" s="354">
        <v>137367.715</v>
      </c>
      <c r="F10" s="354">
        <v>21274730.745999999</v>
      </c>
      <c r="G10" s="338">
        <v>184387.261</v>
      </c>
      <c r="H10" s="338">
        <v>54207.783000000003</v>
      </c>
      <c r="I10" s="338">
        <v>41333.20521</v>
      </c>
      <c r="J10" s="354">
        <v>2625.0976284999897</v>
      </c>
      <c r="K10" s="336">
        <v>282553.34683849994</v>
      </c>
    </row>
    <row r="11" spans="1:11" s="3" customFormat="1" ht="18.75" customHeight="1" x14ac:dyDescent="0.25">
      <c r="A11" s="333" t="s">
        <v>31</v>
      </c>
      <c r="B11" s="338">
        <v>27334263.975000001</v>
      </c>
      <c r="C11" s="338">
        <v>3796.3910000026226</v>
      </c>
      <c r="D11" s="338">
        <v>11939860.554</v>
      </c>
      <c r="E11" s="354">
        <v>341713.65500000003</v>
      </c>
      <c r="F11" s="354">
        <v>39619634.575000003</v>
      </c>
      <c r="G11" s="338">
        <v>443812.48400000005</v>
      </c>
      <c r="H11" s="338">
        <v>33.26300000003539</v>
      </c>
      <c r="I11" s="338">
        <v>78780.214420199976</v>
      </c>
      <c r="J11" s="354">
        <v>7043.9414449999795</v>
      </c>
      <c r="K11" s="336">
        <v>529669.90286520007</v>
      </c>
    </row>
    <row r="12" spans="1:11" s="3" customFormat="1" ht="18.75" customHeight="1" x14ac:dyDescent="0.25">
      <c r="A12" s="333" t="s">
        <v>32</v>
      </c>
      <c r="B12" s="338">
        <v>9354276.6979999989</v>
      </c>
      <c r="C12" s="338">
        <v>5114883.1550000003</v>
      </c>
      <c r="D12" s="338">
        <v>4630401.8930000002</v>
      </c>
      <c r="E12" s="354">
        <v>211356.78599999999</v>
      </c>
      <c r="F12" s="354">
        <v>19310918.531999998</v>
      </c>
      <c r="G12" s="338">
        <v>160009.291</v>
      </c>
      <c r="H12" s="338">
        <v>47568.927000000003</v>
      </c>
      <c r="I12" s="338">
        <v>30828.536604899993</v>
      </c>
      <c r="J12" s="354">
        <v>3318.3957397999898</v>
      </c>
      <c r="K12" s="336">
        <v>241725.15034469997</v>
      </c>
    </row>
    <row r="13" spans="1:11" s="3" customFormat="1" ht="18.75" customHeight="1" x14ac:dyDescent="0.25">
      <c r="A13" s="333" t="s">
        <v>33</v>
      </c>
      <c r="B13" s="338">
        <v>15782992.743000001</v>
      </c>
      <c r="C13" s="338">
        <v>1953.2860000000001</v>
      </c>
      <c r="D13" s="338">
        <v>14350737.366</v>
      </c>
      <c r="E13" s="354">
        <v>206680.82699999999</v>
      </c>
      <c r="F13" s="354">
        <v>30342364.222000003</v>
      </c>
      <c r="G13" s="338">
        <v>269504.04700000002</v>
      </c>
      <c r="H13" s="338">
        <v>0</v>
      </c>
      <c r="I13" s="338">
        <v>94053.144934299984</v>
      </c>
      <c r="J13" s="354">
        <v>3791.5691905999997</v>
      </c>
      <c r="K13" s="336">
        <v>367348.76112490002</v>
      </c>
    </row>
    <row r="14" spans="1:11" s="3" customFormat="1" ht="18.75" customHeight="1" x14ac:dyDescent="0.25">
      <c r="A14" s="333" t="s">
        <v>34</v>
      </c>
      <c r="B14" s="338">
        <v>44039233.692999996</v>
      </c>
      <c r="C14" s="338">
        <v>4303422.7110000001</v>
      </c>
      <c r="D14" s="338">
        <v>32242871.061999999</v>
      </c>
      <c r="E14" s="354">
        <v>900358.83</v>
      </c>
      <c r="F14" s="354">
        <v>81485886.295999989</v>
      </c>
      <c r="G14" s="338">
        <v>700450.21600000001</v>
      </c>
      <c r="H14" s="338">
        <v>69259.887000000002</v>
      </c>
      <c r="I14" s="338">
        <v>212549.3192876002</v>
      </c>
      <c r="J14" s="354">
        <v>16918.787003200097</v>
      </c>
      <c r="K14" s="336">
        <v>999178.20929080038</v>
      </c>
    </row>
    <row r="15" spans="1:11" s="3" customFormat="1" ht="18.75" customHeight="1" x14ac:dyDescent="0.25">
      <c r="A15" s="333" t="s">
        <v>35</v>
      </c>
      <c r="B15" s="338">
        <v>29724820.660999998</v>
      </c>
      <c r="C15" s="338">
        <v>611803.99899999995</v>
      </c>
      <c r="D15" s="338">
        <v>12738308.379000001</v>
      </c>
      <c r="E15" s="354">
        <v>238463.82500000001</v>
      </c>
      <c r="F15" s="354">
        <v>43313396.864000008</v>
      </c>
      <c r="G15" s="338">
        <v>460206.32</v>
      </c>
      <c r="H15" s="338">
        <v>5689.7790000000005</v>
      </c>
      <c r="I15" s="338">
        <v>84527.822635699995</v>
      </c>
      <c r="J15" s="354">
        <v>4597.94694849999</v>
      </c>
      <c r="K15" s="336">
        <v>555021.86858419992</v>
      </c>
    </row>
    <row r="16" spans="1:11" s="3" customFormat="1" ht="18.75" customHeight="1" x14ac:dyDescent="0.25">
      <c r="A16" s="333" t="s">
        <v>36</v>
      </c>
      <c r="B16" s="338">
        <v>23050199.909000002</v>
      </c>
      <c r="C16" s="338">
        <v>14505828.084000001</v>
      </c>
      <c r="D16" s="338">
        <v>14944959.255000001</v>
      </c>
      <c r="E16" s="354">
        <v>414327.80800000002</v>
      </c>
      <c r="F16" s="354">
        <v>52915315.056000002</v>
      </c>
      <c r="G16" s="338">
        <v>424022.74400000001</v>
      </c>
      <c r="H16" s="338">
        <v>153947.61499999999</v>
      </c>
      <c r="I16" s="338">
        <v>98353.623071499998</v>
      </c>
      <c r="J16" s="354">
        <v>6381.0446168999997</v>
      </c>
      <c r="K16" s="336">
        <v>682705.02668839996</v>
      </c>
    </row>
    <row r="17" spans="1:11" s="3" customFormat="1" ht="18.75" customHeight="1" x14ac:dyDescent="0.25">
      <c r="A17" s="333" t="s">
        <v>490</v>
      </c>
      <c r="B17" s="338">
        <v>9850121.5120000001</v>
      </c>
      <c r="C17" s="338">
        <v>0</v>
      </c>
      <c r="D17" s="338">
        <v>7041898.0920000002</v>
      </c>
      <c r="E17" s="354">
        <v>65994.740999999995</v>
      </c>
      <c r="F17" s="354">
        <v>16958014.345000003</v>
      </c>
      <c r="G17" s="338">
        <v>181086.174</v>
      </c>
      <c r="H17" s="338">
        <v>0</v>
      </c>
      <c r="I17" s="338">
        <v>46216.264255599999</v>
      </c>
      <c r="J17" s="354">
        <v>1736.9205297999999</v>
      </c>
      <c r="K17" s="336">
        <v>229039.35878539999</v>
      </c>
    </row>
    <row r="18" spans="1:11" s="3" customFormat="1" ht="18.75" customHeight="1" x14ac:dyDescent="0.25">
      <c r="A18" s="333" t="s">
        <v>37</v>
      </c>
      <c r="B18" s="338">
        <v>31549116.497000001</v>
      </c>
      <c r="C18" s="338">
        <v>19673262.276000001</v>
      </c>
      <c r="D18" s="338">
        <v>28991271.964000002</v>
      </c>
      <c r="E18" s="354">
        <v>650139.11100000003</v>
      </c>
      <c r="F18" s="354">
        <v>80863789.848000005</v>
      </c>
      <c r="G18" s="338">
        <v>529315.28200000001</v>
      </c>
      <c r="H18" s="338">
        <v>241477.33100000001</v>
      </c>
      <c r="I18" s="338">
        <v>190580.77832920011</v>
      </c>
      <c r="J18" s="354">
        <v>10754.926311300102</v>
      </c>
      <c r="K18" s="336">
        <v>972128.31764050026</v>
      </c>
    </row>
    <row r="19" spans="1:11" s="3" customFormat="1" ht="18.75" customHeight="1" x14ac:dyDescent="0.25">
      <c r="A19" s="333" t="s">
        <v>38</v>
      </c>
      <c r="B19" s="338">
        <v>20907533.460000001</v>
      </c>
      <c r="C19" s="338">
        <v>15082103.523</v>
      </c>
      <c r="D19" s="338">
        <v>18368500.642999999</v>
      </c>
      <c r="E19" s="354">
        <v>158948.30600000001</v>
      </c>
      <c r="F19" s="354">
        <v>54517085.932000004</v>
      </c>
      <c r="G19" s="338">
        <v>355478.049</v>
      </c>
      <c r="H19" s="338">
        <v>242822.47099999999</v>
      </c>
      <c r="I19" s="338">
        <v>120093.07697989998</v>
      </c>
      <c r="J19" s="354">
        <v>3655.0219272999698</v>
      </c>
      <c r="K19" s="336">
        <v>722048.61890720006</v>
      </c>
    </row>
    <row r="20" spans="1:11" s="3" customFormat="1" ht="18.75" customHeight="1" x14ac:dyDescent="0.25">
      <c r="A20" s="333" t="s">
        <v>39</v>
      </c>
      <c r="B20" s="338">
        <v>8248641.483</v>
      </c>
      <c r="C20" s="338">
        <v>5725216.2489999998</v>
      </c>
      <c r="D20" s="338">
        <v>6854842.0190000003</v>
      </c>
      <c r="E20" s="354">
        <v>107338.265</v>
      </c>
      <c r="F20" s="354">
        <v>20936038.016000003</v>
      </c>
      <c r="G20" s="338">
        <v>149290.807</v>
      </c>
      <c r="H20" s="338">
        <v>72721.399000000005</v>
      </c>
      <c r="I20" s="338">
        <v>45203.912341699979</v>
      </c>
      <c r="J20" s="354">
        <v>2277.5550057999903</v>
      </c>
      <c r="K20" s="336">
        <v>269493.67334749998</v>
      </c>
    </row>
    <row r="21" spans="1:11" s="3" customFormat="1" ht="18.75" customHeight="1" x14ac:dyDescent="0.25">
      <c r="A21" s="356" t="s">
        <v>40</v>
      </c>
      <c r="B21" s="338">
        <v>21490992.361000001</v>
      </c>
      <c r="C21" s="338">
        <v>6974412.1780000003</v>
      </c>
      <c r="D21" s="338">
        <v>14989976.948000001</v>
      </c>
      <c r="E21" s="354">
        <v>241350.095</v>
      </c>
      <c r="F21" s="354">
        <v>43696731.582000002</v>
      </c>
      <c r="G21" s="338">
        <v>390273.55900000001</v>
      </c>
      <c r="H21" s="338">
        <v>88575.085000000006</v>
      </c>
      <c r="I21" s="338">
        <v>98428.9361164</v>
      </c>
      <c r="J21" s="354">
        <v>5818.3453568999894</v>
      </c>
      <c r="K21" s="336">
        <v>583095.92547330004</v>
      </c>
    </row>
    <row r="22" spans="1:11" s="3" customFormat="1" ht="18.75" customHeight="1" x14ac:dyDescent="0.25">
      <c r="A22" s="356" t="s">
        <v>41</v>
      </c>
      <c r="B22" s="338">
        <v>2972095.912</v>
      </c>
      <c r="C22" s="338">
        <v>0</v>
      </c>
      <c r="D22" s="338">
        <v>3254890.2590000001</v>
      </c>
      <c r="E22" s="354">
        <v>88896.267000000007</v>
      </c>
      <c r="F22" s="354">
        <v>6315882.4380000001</v>
      </c>
      <c r="G22" s="338">
        <v>57570.697</v>
      </c>
      <c r="H22" s="338">
        <v>0</v>
      </c>
      <c r="I22" s="338">
        <v>21695.911280700002</v>
      </c>
      <c r="J22" s="354">
        <v>1383.5803470999899</v>
      </c>
      <c r="K22" s="336">
        <v>80650.188627800002</v>
      </c>
    </row>
    <row r="23" spans="1:11" s="3" customFormat="1" ht="18.75" customHeight="1" x14ac:dyDescent="0.25">
      <c r="A23" s="333" t="s">
        <v>42</v>
      </c>
      <c r="B23" s="338">
        <v>5401998.7920000004</v>
      </c>
      <c r="C23" s="338">
        <v>0</v>
      </c>
      <c r="D23" s="338">
        <v>3981132.2960000001</v>
      </c>
      <c r="E23" s="354">
        <v>149997.69699999999</v>
      </c>
      <c r="F23" s="354">
        <v>9533128.7850000001</v>
      </c>
      <c r="G23" s="338">
        <v>99122.107999999993</v>
      </c>
      <c r="H23" s="338">
        <v>0</v>
      </c>
      <c r="I23" s="338">
        <v>27693.456779299988</v>
      </c>
      <c r="J23" s="354">
        <v>3794.6489097999802</v>
      </c>
      <c r="K23" s="336">
        <v>130610.21368909997</v>
      </c>
    </row>
    <row r="24" spans="1:11" s="3" customFormat="1" ht="18.75" customHeight="1" x14ac:dyDescent="0.25">
      <c r="A24" s="333" t="s">
        <v>43</v>
      </c>
      <c r="B24" s="338">
        <v>260148493.859</v>
      </c>
      <c r="C24" s="338">
        <v>56584686.601000004</v>
      </c>
      <c r="D24" s="338">
        <v>194607857.18099999</v>
      </c>
      <c r="E24" s="338">
        <v>2528232.9739999999</v>
      </c>
      <c r="F24" s="354">
        <v>513869270.61499995</v>
      </c>
      <c r="G24" s="338">
        <v>3441992.6340000001</v>
      </c>
      <c r="H24" s="338">
        <v>735671.723</v>
      </c>
      <c r="I24" s="338">
        <v>1267990.0735452995</v>
      </c>
      <c r="J24" s="338">
        <v>48583.658461898296</v>
      </c>
      <c r="K24" s="336">
        <v>5494238.0890071979</v>
      </c>
    </row>
    <row r="25" spans="1:11" s="3" customFormat="1" ht="16.5" customHeight="1" x14ac:dyDescent="0.25">
      <c r="A25" s="357" t="s">
        <v>492</v>
      </c>
      <c r="B25" s="336">
        <v>0</v>
      </c>
      <c r="C25" s="336">
        <v>0</v>
      </c>
      <c r="D25" s="336">
        <v>2498590</v>
      </c>
      <c r="E25" s="336">
        <v>0</v>
      </c>
      <c r="F25" s="354">
        <v>2498590</v>
      </c>
      <c r="G25" s="336">
        <v>0</v>
      </c>
      <c r="H25" s="336">
        <v>0</v>
      </c>
      <c r="I25" s="336">
        <v>16132.075000000001</v>
      </c>
      <c r="J25" s="336">
        <v>0</v>
      </c>
      <c r="K25" s="336">
        <v>16132.075000000001</v>
      </c>
    </row>
    <row r="26" spans="1:11" s="3" customFormat="1" ht="16.5" customHeight="1" thickBot="1" x14ac:dyDescent="0.3">
      <c r="A26" s="363" t="s">
        <v>0</v>
      </c>
      <c r="B26" s="330">
        <v>525676474.66600001</v>
      </c>
      <c r="C26" s="330">
        <v>132849729.294</v>
      </c>
      <c r="D26" s="330">
        <v>381901855.90900004</v>
      </c>
      <c r="E26" s="330">
        <v>6630697.5930000003</v>
      </c>
      <c r="F26" s="330">
        <v>1047058757.4620001</v>
      </c>
      <c r="G26" s="330">
        <v>7943156.9910000004</v>
      </c>
      <c r="H26" s="330">
        <v>1711975.263</v>
      </c>
      <c r="I26" s="330">
        <v>2502803.4179587001</v>
      </c>
      <c r="J26" s="330">
        <v>126268.19326819835</v>
      </c>
      <c r="K26" s="330">
        <v>12284203.865226898</v>
      </c>
    </row>
    <row r="27" spans="1:11" ht="14.25" customHeight="1" thickTop="1" x14ac:dyDescent="0.2">
      <c r="A27" s="364" t="s">
        <v>306</v>
      </c>
      <c r="B27" s="365"/>
      <c r="C27" s="365"/>
      <c r="D27" s="366"/>
      <c r="E27" s="366"/>
      <c r="F27" s="365"/>
      <c r="G27" s="322"/>
      <c r="H27" s="322"/>
      <c r="I27" s="322"/>
      <c r="J27" s="322"/>
      <c r="K27" s="322"/>
    </row>
    <row r="28" spans="1:11" ht="12" customHeight="1" x14ac:dyDescent="0.2">
      <c r="A28" s="102" t="s">
        <v>150</v>
      </c>
      <c r="B28" s="1"/>
      <c r="C28" s="1"/>
      <c r="D28" s="42"/>
      <c r="E28" s="42"/>
      <c r="F28" s="1"/>
    </row>
    <row r="29" spans="1:11" ht="12.75" customHeight="1" x14ac:dyDescent="0.2">
      <c r="A29" s="103" t="s">
        <v>201</v>
      </c>
      <c r="B29" s="51"/>
      <c r="C29" s="66"/>
      <c r="D29" s="51"/>
      <c r="E29" s="51"/>
      <c r="F29" s="51"/>
    </row>
    <row r="30" spans="1:11" ht="12.75" customHeight="1" x14ac:dyDescent="0.2">
      <c r="A30" s="104" t="s">
        <v>310</v>
      </c>
      <c r="B30" s="95"/>
      <c r="C30" s="95"/>
      <c r="D30" s="95"/>
      <c r="E30" s="95"/>
      <c r="F30" s="95"/>
    </row>
  </sheetData>
  <mergeCells count="8">
    <mergeCell ref="A4:K4"/>
    <mergeCell ref="A2:K2"/>
    <mergeCell ref="B6:E6"/>
    <mergeCell ref="G6:J6"/>
    <mergeCell ref="K6:K8"/>
    <mergeCell ref="F6:F8"/>
    <mergeCell ref="B7:C7"/>
    <mergeCell ref="G7:H7"/>
  </mergeCells>
  <pageMargins left="0.31496062992125984" right="0.23622047244094491" top="1.3385826771653544" bottom="0.74803149606299213" header="0.31496062992125984" footer="0.31496062992125984"/>
  <pageSetup paperSize="281" scale="69" orientation="landscape" r:id="rId1"/>
  <headerFooter>
    <oddFooter>&amp;C7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44</vt:i4>
      </vt:variant>
      <vt:variant>
        <vt:lpstr>Rangos con nombre</vt:lpstr>
      </vt:variant>
      <vt:variant>
        <vt:i4>44</vt:i4>
      </vt:variant>
    </vt:vector>
  </HeadingPairs>
  <TitlesOfParts>
    <vt:vector size="88" baseType="lpstr">
      <vt:lpstr>CODIGOS</vt:lpstr>
      <vt:lpstr>ANEXO N° 1</vt:lpstr>
      <vt:lpstr>Cuadro 1</vt:lpstr>
      <vt:lpstr>Cuadro 2</vt:lpstr>
      <vt:lpstr>Cuadro 2-A</vt:lpstr>
      <vt:lpstr>Cuadro 2-B</vt:lpstr>
      <vt:lpstr>Cuadro 3</vt:lpstr>
      <vt:lpstr>Cuadro 4</vt:lpstr>
      <vt:lpstr>Cuadro 5</vt:lpstr>
      <vt:lpstr>Cuadro 6</vt:lpstr>
      <vt:lpstr>Cuadro 7</vt:lpstr>
      <vt:lpstr>Cuadro 7-A</vt:lpstr>
      <vt:lpstr>Cuadro 7-B</vt:lpstr>
      <vt:lpstr>Cuadro 8</vt:lpstr>
      <vt:lpstr>Cuadro 8-A</vt:lpstr>
      <vt:lpstr>Cuadro 8-B</vt:lpstr>
      <vt:lpstr>Cuadro 8-C</vt:lpstr>
      <vt:lpstr>Cuadro 9</vt:lpstr>
      <vt:lpstr>Cuadro 9-A</vt:lpstr>
      <vt:lpstr>Cuadro 10</vt:lpstr>
      <vt:lpstr>Cuadro 10-A</vt:lpstr>
      <vt:lpstr>Cuadros 11 y 12</vt:lpstr>
      <vt:lpstr>Cuadro 13</vt:lpstr>
      <vt:lpstr>Cuadro 14</vt:lpstr>
      <vt:lpstr>Cuadro 15</vt:lpstr>
      <vt:lpstr>Cuadros 15-A y 15-B</vt:lpstr>
      <vt:lpstr>Cuadro 15-C</vt:lpstr>
      <vt:lpstr>Cuadro 16</vt:lpstr>
      <vt:lpstr>Cuadro 17</vt:lpstr>
      <vt:lpstr>Cuadro 18</vt:lpstr>
      <vt:lpstr>Cuadro 18-A</vt:lpstr>
      <vt:lpstr>Cuadro 19</vt:lpstr>
      <vt:lpstr>Cuadro 20</vt:lpstr>
      <vt:lpstr>Cuadro 21</vt:lpstr>
      <vt:lpstr>Cuadro 22</vt:lpstr>
      <vt:lpstr>Cuadro 23</vt:lpstr>
      <vt:lpstr>Cuadro 24</vt:lpstr>
      <vt:lpstr>Cuadro 24-A</vt:lpstr>
      <vt:lpstr>Cuadro 25</vt:lpstr>
      <vt:lpstr>Cuadro 26</vt:lpstr>
      <vt:lpstr>Cuadro 27</vt:lpstr>
      <vt:lpstr>Cuadro 28</vt:lpstr>
      <vt:lpstr>Cuadro 29</vt:lpstr>
      <vt:lpstr>Hoja1</vt:lpstr>
      <vt:lpstr>'ANEXO N° 1'!Área_de_impresión</vt:lpstr>
      <vt:lpstr>'Cuadro 1'!Área_de_impresión</vt:lpstr>
      <vt:lpstr>'Cuadro 10'!Área_de_impresión</vt:lpstr>
      <vt:lpstr>'Cuadro 10-A'!Área_de_impresión</vt:lpstr>
      <vt:lpstr>'Cuadro 13'!Área_de_impresión</vt:lpstr>
      <vt:lpstr>'Cuadro 14'!Área_de_impresión</vt:lpstr>
      <vt:lpstr>'Cuadro 15'!Área_de_impresión</vt:lpstr>
      <vt:lpstr>'Cuadro 15-C'!Área_de_impresión</vt:lpstr>
      <vt:lpstr>'Cuadro 16'!Área_de_impresión</vt:lpstr>
      <vt:lpstr>'Cuadro 17'!Área_de_impresión</vt:lpstr>
      <vt:lpstr>'Cuadro 18'!Área_de_impresión</vt:lpstr>
      <vt:lpstr>'Cuadro 18-A'!Área_de_impresión</vt:lpstr>
      <vt:lpstr>'Cuadro 19'!Área_de_impresión</vt:lpstr>
      <vt:lpstr>'Cuadro 2'!Área_de_impresión</vt:lpstr>
      <vt:lpstr>'Cuadro 20'!Área_de_impresión</vt:lpstr>
      <vt:lpstr>'Cuadro 21'!Área_de_impresión</vt:lpstr>
      <vt:lpstr>'Cuadro 22'!Área_de_impresión</vt:lpstr>
      <vt:lpstr>'Cuadro 23'!Área_de_impresión</vt:lpstr>
      <vt:lpstr>'Cuadro 24'!Área_de_impresión</vt:lpstr>
      <vt:lpstr>'Cuadro 24-A'!Área_de_impresión</vt:lpstr>
      <vt:lpstr>'Cuadro 25'!Área_de_impresión</vt:lpstr>
      <vt:lpstr>'Cuadro 26'!Área_de_impresión</vt:lpstr>
      <vt:lpstr>'Cuadro 27'!Área_de_impresión</vt:lpstr>
      <vt:lpstr>'Cuadro 28'!Área_de_impresión</vt:lpstr>
      <vt:lpstr>'Cuadro 29'!Área_de_impresión</vt:lpstr>
      <vt:lpstr>'Cuadro 2-A'!Área_de_impresión</vt:lpstr>
      <vt:lpstr>'Cuadro 2-B'!Área_de_impresión</vt:lpstr>
      <vt:lpstr>'Cuadro 3'!Área_de_impresión</vt:lpstr>
      <vt:lpstr>'Cuadro 4'!Área_de_impresión</vt:lpstr>
      <vt:lpstr>'Cuadro 5'!Área_de_impresión</vt:lpstr>
      <vt:lpstr>'Cuadro 6'!Área_de_impresión</vt:lpstr>
      <vt:lpstr>'Cuadro 7'!Área_de_impresión</vt:lpstr>
      <vt:lpstr>'Cuadro 7-A'!Área_de_impresión</vt:lpstr>
      <vt:lpstr>'Cuadro 7-B'!Área_de_impresión</vt:lpstr>
      <vt:lpstr>'Cuadro 8'!Área_de_impresión</vt:lpstr>
      <vt:lpstr>'Cuadro 8-A'!Área_de_impresión</vt:lpstr>
      <vt:lpstr>'Cuadro 8-B'!Área_de_impresión</vt:lpstr>
      <vt:lpstr>'Cuadro 9'!Área_de_impresión</vt:lpstr>
      <vt:lpstr>'Cuadro 9-A'!Área_de_impresión</vt:lpstr>
      <vt:lpstr>'Cuadros 11 y 12'!Área_de_impresión</vt:lpstr>
      <vt:lpstr>'Cuadros 15-A y 15-B'!Área_de_impresión</vt:lpstr>
      <vt:lpstr>COD_MES</vt:lpstr>
      <vt:lpstr>MES</vt:lpstr>
      <vt:lpstr>N_MES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Estadísticas</dc:title>
  <dc:subject>Estadísticas institucionales ORD 70598</dc:subject>
  <dc:creator>Instituto de Seguridad Laboral;Departamento de Estudios y Gestión Estratégica</dc:creator>
  <cp:lastModifiedBy>Luis Ramon Gines Salgado Sandoval</cp:lastModifiedBy>
  <cp:lastPrinted>2019-01-14T15:54:45Z</cp:lastPrinted>
  <dcterms:created xsi:type="dcterms:W3CDTF">1997-10-28T16:54:27Z</dcterms:created>
  <dcterms:modified xsi:type="dcterms:W3CDTF">2022-04-19T21:41:49Z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6ce926ba-9ce6-4e5e-b7cb-b3e642f13869</vt:lpwstr>
  </property>
</Properties>
</file>